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610" windowHeight="12660" tabRatio="853" activeTab="0"/>
  </bookViews>
  <sheets>
    <sheet name="Description" sheetId="1" r:id="rId1"/>
    <sheet name="KnowledgeScale Organization" sheetId="2" r:id="rId2"/>
    <sheet name="KnowledgeScale Material" sheetId="3" r:id="rId3"/>
    <sheet name="KnowledgeScale Exposition" sheetId="4" r:id="rId4"/>
    <sheet name="KnowledgeScale Hazards" sheetId="5" r:id="rId5"/>
    <sheet name="KnowledgeScale Lifecycle" sheetId="6" r:id="rId6"/>
    <sheet name="Result TK " sheetId="7" r:id="rId7"/>
  </sheets>
  <externalReferences>
    <externalReference r:id="rId10"/>
    <externalReference r:id="rId11"/>
  </externalReferences>
  <definedNames>
    <definedName name="OLE_LINK1" localSheetId="3">'KnowledgeScale Exposition'!$B$6</definedName>
    <definedName name="_xlnm.Print_Area" localSheetId="0">'Description'!$A$1:$M$31</definedName>
    <definedName name="_xlnm.Print_Area" localSheetId="3">'KnowledgeScale Exposition'!$A$2:$H$18</definedName>
    <definedName name="_xlnm.Print_Area" localSheetId="4">'KnowledgeScale Hazards'!$A$1:$G$21</definedName>
    <definedName name="_xlnm.Print_Area" localSheetId="2">'KnowledgeScale Material'!$A$1:$F$21</definedName>
    <definedName name="_xlnm.Print_Area" localSheetId="1">'KnowledgeScale Organization'!$A$1:$F$14</definedName>
    <definedName name="_xlnm.Print_Area" localSheetId="6">'Result TK '!$B$1:$J$15</definedName>
  </definedNames>
  <calcPr fullCalcOnLoad="1"/>
</workbook>
</file>

<file path=xl/sharedStrings.xml><?xml version="1.0" encoding="utf-8"?>
<sst xmlns="http://schemas.openxmlformats.org/spreadsheetml/2006/main" count="323" uniqueCount="228">
  <si>
    <t>Relevance Weights</t>
  </si>
  <si>
    <t>High</t>
  </si>
  <si>
    <t>Medium</t>
  </si>
  <si>
    <t>Low</t>
  </si>
  <si>
    <t>No Weight</t>
  </si>
  <si>
    <t>Scoring Procedure</t>
  </si>
  <si>
    <t>Step 1</t>
  </si>
  <si>
    <t>Step 2</t>
  </si>
  <si>
    <t>Step 3</t>
  </si>
  <si>
    <t>Step 4</t>
  </si>
  <si>
    <t>Enter the knowledge fraction of each knowledge scale into the total knowledge algorithm:</t>
  </si>
  <si>
    <t>Step 5</t>
  </si>
  <si>
    <t>TK</t>
  </si>
  <si>
    <t>Knowledge Scale Organization</t>
  </si>
  <si>
    <t>Knowledge Scale Material</t>
  </si>
  <si>
    <t>Knowledge Scale Exposition</t>
  </si>
  <si>
    <t>Knowledge Scale Hazards</t>
  </si>
  <si>
    <t>Knowledge Scales</t>
  </si>
  <si>
    <t>Scale Weights</t>
  </si>
  <si>
    <t>The total knowledge (=TK) is calculated:</t>
  </si>
  <si>
    <t>TK  =</t>
  </si>
  <si>
    <t>Knowlege</t>
  </si>
  <si>
    <t>excellent</t>
  </si>
  <si>
    <t>little</t>
  </si>
  <si>
    <t>very little</t>
  </si>
  <si>
    <t>some</t>
  </si>
  <si>
    <t>Risk Manager</t>
  </si>
  <si>
    <t>H</t>
  </si>
  <si>
    <t>Occupational Health and Safety Managers and Experts</t>
  </si>
  <si>
    <t>Production Managers</t>
  </si>
  <si>
    <t>L</t>
  </si>
  <si>
    <t>Materials / Research Managers</t>
  </si>
  <si>
    <t>Legal Issues Managers</t>
  </si>
  <si>
    <t>M</t>
  </si>
  <si>
    <t>Item</t>
  </si>
  <si>
    <t>Weight</t>
  </si>
  <si>
    <t>#</t>
  </si>
  <si>
    <t>KSO.01</t>
  </si>
  <si>
    <t>KSO.02</t>
  </si>
  <si>
    <t>KSO.03</t>
  </si>
  <si>
    <t>KSO.04</t>
  </si>
  <si>
    <t>KSO.05</t>
  </si>
  <si>
    <t>KSO.06</t>
  </si>
  <si>
    <t>Score</t>
  </si>
  <si>
    <t>Relevance</t>
  </si>
  <si>
    <r>
      <t xml:space="preserve">Calculate the maximum score of each knowledge scale; </t>
    </r>
    <r>
      <rPr>
        <b/>
        <sz val="11"/>
        <color indexed="8"/>
        <rFont val="Calibri"/>
        <family val="2"/>
      </rPr>
      <t>MS.KS(i)</t>
    </r>
  </si>
  <si>
    <r>
      <t xml:space="preserve">Calculate the actual score of each knowledge scale; </t>
    </r>
    <r>
      <rPr>
        <b/>
        <sz val="11"/>
        <color indexed="8"/>
        <rFont val="Calibri"/>
        <family val="2"/>
      </rPr>
      <t>AS.KS(i)</t>
    </r>
  </si>
  <si>
    <r>
      <t xml:space="preserve">Calculate the knowledge fraction of each knowledge scale; </t>
    </r>
    <r>
      <rPr>
        <b/>
        <sz val="11"/>
        <color indexed="8"/>
        <rFont val="Calibri"/>
        <family val="2"/>
      </rPr>
      <t>KF.KS(i) =[AS.KS(i) / MS.KS(i)] * 100</t>
    </r>
  </si>
  <si>
    <t>KSO</t>
  </si>
  <si>
    <t>SWO</t>
  </si>
  <si>
    <t>KSM</t>
  </si>
  <si>
    <t>SWM</t>
  </si>
  <si>
    <t>KSE</t>
  </si>
  <si>
    <t>SWE</t>
  </si>
  <si>
    <t>KSH</t>
  </si>
  <si>
    <t>SWH</t>
  </si>
  <si>
    <t>MS.KSO</t>
  </si>
  <si>
    <t>AS.KSO</t>
  </si>
  <si>
    <t>KF.KSO</t>
  </si>
  <si>
    <t>Result KSO</t>
  </si>
  <si>
    <t>Chemical Composition (including surface coatings and impurities)</t>
  </si>
  <si>
    <t>Crystallinity</t>
  </si>
  <si>
    <t>Particle size (average and range)</t>
  </si>
  <si>
    <t>Size distribution</t>
  </si>
  <si>
    <t>Specific surface area</t>
  </si>
  <si>
    <t>Particle Density</t>
  </si>
  <si>
    <t>Bulk Density</t>
  </si>
  <si>
    <t>Surface chemistry</t>
  </si>
  <si>
    <t>Surface charge</t>
  </si>
  <si>
    <t>Solubility</t>
  </si>
  <si>
    <t>Dispersibility</t>
  </si>
  <si>
    <t>KSM.01</t>
  </si>
  <si>
    <t>KSM.02</t>
  </si>
  <si>
    <t>KSM.03</t>
  </si>
  <si>
    <t>KSM.04</t>
  </si>
  <si>
    <t>KSM.05</t>
  </si>
  <si>
    <t>KSM.06</t>
  </si>
  <si>
    <t>KSM.07</t>
  </si>
  <si>
    <t>KSM.08</t>
  </si>
  <si>
    <t>KSM.09</t>
  </si>
  <si>
    <t>KSM.10</t>
  </si>
  <si>
    <t>KSM.11</t>
  </si>
  <si>
    <t>KSM.12</t>
  </si>
  <si>
    <t>KSM.13</t>
  </si>
  <si>
    <t>KSM.14</t>
  </si>
  <si>
    <t>MS.KSM</t>
  </si>
  <si>
    <t>AS.KSM</t>
  </si>
  <si>
    <t>KF.KSM</t>
  </si>
  <si>
    <t>Result KSM</t>
  </si>
  <si>
    <t>Stability (half-life) of the nanomaterial present in the body</t>
  </si>
  <si>
    <t>Stability (half-life) of the nanomaterial under environmental conditions</t>
  </si>
  <si>
    <t>Amount of nanomaterials which a person handles per day</t>
  </si>
  <si>
    <t>Frequency with which a worker handles the nanomaterials</t>
  </si>
  <si>
    <t>Number of People Potentially Exposed</t>
  </si>
  <si>
    <t>Potential Routes for Exposure (e.g., inhalation, ingestion, eye, dermal)</t>
  </si>
  <si>
    <t>Amount of nanomaterial which a consumer handles daily through the utility product</t>
  </si>
  <si>
    <t>Frequency with which a consumer uses the utility product</t>
  </si>
  <si>
    <t>KSE.01</t>
  </si>
  <si>
    <t>KSE.02</t>
  </si>
  <si>
    <t>KSE.03</t>
  </si>
  <si>
    <t>KSE.04</t>
  </si>
  <si>
    <t>KSE.05</t>
  </si>
  <si>
    <t>KSE.06</t>
  </si>
  <si>
    <t>KSE.07</t>
  </si>
  <si>
    <t>KSE.08</t>
  </si>
  <si>
    <t>KSE.09</t>
  </si>
  <si>
    <t>KSE.10</t>
  </si>
  <si>
    <t>KSE.11</t>
  </si>
  <si>
    <t>KSE.12</t>
  </si>
  <si>
    <t>Potential Release Medium</t>
  </si>
  <si>
    <t>Fates of the Material (e.g., degradation, transformations, or transfers to other media)</t>
  </si>
  <si>
    <t>MS.KSE</t>
  </si>
  <si>
    <t>AS.KSE</t>
  </si>
  <si>
    <t>KF.KSE</t>
  </si>
  <si>
    <t>Result KSE</t>
  </si>
  <si>
    <t>Water Solubility</t>
  </si>
  <si>
    <t>Vapor Pressure</t>
  </si>
  <si>
    <t>Adsorption/Desorption Coefficients in Release Medium (Soil/Sludge)</t>
  </si>
  <si>
    <t>KSH.01</t>
  </si>
  <si>
    <t>KSH.02</t>
  </si>
  <si>
    <t>KSH.03</t>
  </si>
  <si>
    <t>Skin sensitization/irritation</t>
  </si>
  <si>
    <t>Skin penetration</t>
  </si>
  <si>
    <t>MS.KSH</t>
  </si>
  <si>
    <t>AS.KSH</t>
  </si>
  <si>
    <t>KF.KSH</t>
  </si>
  <si>
    <t>Result KSH</t>
  </si>
  <si>
    <t>Calculation of TK-Value:</t>
  </si>
  <si>
    <t>X</t>
  </si>
  <si>
    <t>TK =</t>
  </si>
  <si>
    <t>Result:</t>
  </si>
  <si>
    <t>Knowledge</t>
  </si>
  <si>
    <t>lower class limit</t>
  </si>
  <si>
    <t>upper class limit</t>
  </si>
  <si>
    <t>Total Knowledge (TK) Algorithm</t>
  </si>
  <si>
    <t>Scale Weight Organization</t>
  </si>
  <si>
    <t>Scale Weight Material</t>
  </si>
  <si>
    <t>Scale Weight Exposition</t>
  </si>
  <si>
    <t>Scale Weight Hazards</t>
  </si>
  <si>
    <t>Material</t>
  </si>
  <si>
    <t>Exposition</t>
  </si>
  <si>
    <t>Populations that may be exposed</t>
  </si>
  <si>
    <t>Recommended controls for use</t>
  </si>
  <si>
    <t>Recovery or recall procedures</t>
  </si>
  <si>
    <t>Accumulation in particular environmental sinks</t>
  </si>
  <si>
    <t>Bioaccumulation potential</t>
  </si>
  <si>
    <t>Ultimate environmental fate of the material</t>
  </si>
  <si>
    <t xml:space="preserve">     description</t>
  </si>
  <si>
    <t>knowledge or capacities are too low</t>
  </si>
  <si>
    <t>knowledge or capacities are low</t>
  </si>
  <si>
    <t>knowledge or capacities are generally sufficient</t>
  </si>
  <si>
    <t>knowledge or capacities are high</t>
  </si>
  <si>
    <t>Description</t>
  </si>
  <si>
    <t>Index</t>
  </si>
  <si>
    <t xml:space="preserve"> Look-Up Table</t>
  </si>
  <si>
    <t xml:space="preserve"> index</t>
  </si>
  <si>
    <t>Look-up your global knowledge index</t>
  </si>
  <si>
    <t>Observations</t>
  </si>
  <si>
    <t>Amount of nanomaterials with which a person comes into contact in the "worst case"</t>
  </si>
  <si>
    <t>Nominated persons check the most recent results about the nanomaterials you’re handling in your company</t>
  </si>
  <si>
    <t>Shape and aspect ratio (ratio of length to diameter of a fibre)</t>
  </si>
  <si>
    <t>Aggregation /agglomerization in native material and in preparations (qualitative description)</t>
  </si>
  <si>
    <t>State of the starting materials ( i.e. nanoscale)</t>
  </si>
  <si>
    <t>Subsequent users of the considered nanomaterials</t>
  </si>
  <si>
    <t>Clear procedures defined  (working instructions)</t>
  </si>
  <si>
    <t>Product intended to be used by children or other sensitive populations</t>
  </si>
  <si>
    <t>Bioaccumulation potential monitoring</t>
  </si>
  <si>
    <t>Scientific discussion, on the nanomaterials you’re dealing with, regularly followed</t>
  </si>
  <si>
    <t>Personal Protective Equipments needed</t>
  </si>
  <si>
    <t>Pulmonary toxicity</t>
  </si>
  <si>
    <t>Organization</t>
  </si>
  <si>
    <t>Hazards</t>
  </si>
  <si>
    <t xml:space="preserve"> </t>
  </si>
  <si>
    <t>Oral toxicity (e.g. LD50 )</t>
  </si>
  <si>
    <t>MS.KSL</t>
  </si>
  <si>
    <t>AS.KSL</t>
  </si>
  <si>
    <t>KF.KSL</t>
  </si>
  <si>
    <t>SWL</t>
  </si>
  <si>
    <t>Result KSL</t>
  </si>
  <si>
    <t>KSL.01</t>
  </si>
  <si>
    <t>KSL.02</t>
  </si>
  <si>
    <t>KSL.03</t>
  </si>
  <si>
    <t>KSL.10</t>
  </si>
  <si>
    <t>KSL</t>
  </si>
  <si>
    <t>Knowledge Scale Lifecycle</t>
  </si>
  <si>
    <t>Scale Weight Lifecycle</t>
  </si>
  <si>
    <t xml:space="preserve">[SWO*KF.KSO] * [SWM*KF.KSM] * [SWE*KF.KSE] *[SWH*KF.KSH]* [SWL*KF.KSL] </t>
  </si>
  <si>
    <t>Lifecycle</t>
  </si>
  <si>
    <t>KSL.04</t>
  </si>
  <si>
    <t>KSL.05</t>
  </si>
  <si>
    <t>KSL.06</t>
  </si>
  <si>
    <t>KSL.07</t>
  </si>
  <si>
    <t>KSL.08</t>
  </si>
  <si>
    <t>KSL.09</t>
  </si>
  <si>
    <t>KSL.11</t>
  </si>
  <si>
    <t>KSL.12</t>
  </si>
  <si>
    <t>KSL.13</t>
  </si>
  <si>
    <t>KSL.14</t>
  </si>
  <si>
    <t>KSL.15</t>
  </si>
  <si>
    <t xml:space="preserve"> Persistence potential monitoring</t>
  </si>
  <si>
    <t>KSL.16</t>
  </si>
  <si>
    <t>KSH.04</t>
  </si>
  <si>
    <t>KSH.05</t>
  </si>
  <si>
    <t>KSH.06</t>
  </si>
  <si>
    <t>KSH.07</t>
  </si>
  <si>
    <t xml:space="preserve"> Engineering Controls ( exhaust systems, filters, hoods,…)</t>
  </si>
  <si>
    <t>Exposure measurements and workplace surveillance monitoring</t>
  </si>
  <si>
    <t>Exposure measurements and monitoring (concerning the potential release medium)</t>
  </si>
  <si>
    <t xml:space="preserve">Summary of your scores : </t>
  </si>
  <si>
    <t>KSH.08</t>
  </si>
  <si>
    <t>KSH.09</t>
  </si>
  <si>
    <t>KSH.10</t>
  </si>
  <si>
    <t>KSH.11</t>
  </si>
  <si>
    <t>KSH.12</t>
  </si>
  <si>
    <t>KSH.13</t>
  </si>
  <si>
    <t>KSH.14</t>
  </si>
  <si>
    <r>
      <t xml:space="preserve">Impact on fishes </t>
    </r>
    <r>
      <rPr>
        <sz val="10"/>
        <rFont val="Arial Narrow"/>
        <family val="2"/>
      </rPr>
      <t>(fathead minnow or trout)</t>
    </r>
  </si>
  <si>
    <t>Impact on invertebrates (Daphnia)</t>
  </si>
  <si>
    <t>Impact on aquatic plants (algae)</t>
  </si>
  <si>
    <t>Impact on earthworms</t>
  </si>
  <si>
    <t>Impact on plants</t>
  </si>
  <si>
    <t>Chromosomal aberration</t>
  </si>
  <si>
    <t>Gene mutation in prokaryotic cells</t>
  </si>
  <si>
    <t>Checked 
(1=known/ 0=unknown/ n.a.=non applicable)</t>
  </si>
  <si>
    <t>Checked 
(1=true/ 0=false/ n.a.=non applicable)</t>
  </si>
  <si>
    <t>They are fully aware of their roles and responsibilities, also upstream or downstream of the value-chain</t>
  </si>
  <si>
    <t>KSO.07</t>
  </si>
  <si>
    <t>State of the nanomaterial in the matrix (stable, unstable)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</si>
</sst>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20" borderId="4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8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 vertical="top"/>
    </xf>
    <xf numFmtId="0" fontId="1" fillId="20" borderId="11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2" fontId="1" fillId="20" borderId="12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6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0" fontId="0" fillId="24" borderId="0" xfId="0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1" fillId="24" borderId="18" xfId="0" applyFont="1" applyFill="1" applyBorder="1" applyAlignment="1">
      <alignment horizontal="left" vertical="top"/>
    </xf>
    <xf numFmtId="0" fontId="1" fillId="24" borderId="18" xfId="0" applyFont="1" applyFill="1" applyBorder="1" applyAlignment="1">
      <alignment horizontal="center" vertical="top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left" vertical="top"/>
    </xf>
    <xf numFmtId="2" fontId="1" fillId="24" borderId="20" xfId="0" applyNumberFormat="1" applyFont="1" applyFill="1" applyBorder="1" applyAlignment="1">
      <alignment horizontal="center" vertical="top"/>
    </xf>
    <xf numFmtId="0" fontId="0" fillId="24" borderId="21" xfId="0" applyFill="1" applyBorder="1" applyAlignment="1">
      <alignment horizontal="left" vertical="top"/>
    </xf>
    <xf numFmtId="0" fontId="1" fillId="24" borderId="22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/>
    </xf>
    <xf numFmtId="2" fontId="1" fillId="24" borderId="12" xfId="0" applyNumberFormat="1" applyFont="1" applyFill="1" applyBorder="1" applyAlignment="1">
      <alignment horizontal="center" vertical="top"/>
    </xf>
    <xf numFmtId="0" fontId="7" fillId="24" borderId="0" xfId="0" applyFont="1" applyFill="1" applyAlignment="1" quotePrefix="1">
      <alignment vertical="center"/>
    </xf>
    <xf numFmtId="0" fontId="7" fillId="24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8" fillId="24" borderId="10" xfId="0" applyFont="1" applyFill="1" applyBorder="1" applyAlignment="1">
      <alignment horizontal="left" vertical="top" wrapText="1"/>
    </xf>
    <xf numFmtId="0" fontId="0" fillId="23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quotePrefix="1">
      <alignment horizont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24" borderId="0" xfId="0" applyFont="1" applyFill="1" applyAlignment="1">
      <alignment/>
    </xf>
    <xf numFmtId="0" fontId="1" fillId="20" borderId="24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/>
    </xf>
    <xf numFmtId="2" fontId="0" fillId="24" borderId="10" xfId="0" applyNumberForma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9" fontId="0" fillId="24" borderId="10" xfId="50" applyFont="1" applyFill="1" applyBorder="1" applyAlignment="1">
      <alignment horizontal="center" vertical="center"/>
    </xf>
    <xf numFmtId="0" fontId="13" fillId="24" borderId="0" xfId="0" applyFont="1" applyFill="1" applyAlignment="1">
      <alignment/>
    </xf>
    <xf numFmtId="2" fontId="2" fillId="24" borderId="0" xfId="0" applyNumberFormat="1" applyFont="1" applyFill="1" applyAlignment="1">
      <alignment horizontal="left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er%20Grid%20with%20our%20suggestio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w%20Grid(simplified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  <sheetName val="Description"/>
      <sheetName val="KnowledgeScale Organization"/>
      <sheetName val="KnowledgeScale Material"/>
      <sheetName val="KnowledgeScale Exposition"/>
      <sheetName val="KnowledgeScale Hazards"/>
      <sheetName val="KnowledgeScale Lifecycle"/>
      <sheetName val="Result TK "/>
    </sheetNames>
    <sheetDataSet>
      <sheetData sheetId="1">
        <row r="3">
          <cell r="B3">
            <v>8</v>
          </cell>
        </row>
        <row r="4">
          <cell r="B4">
            <v>4</v>
          </cell>
        </row>
        <row r="5">
          <cell r="B5">
            <v>2</v>
          </cell>
        </row>
        <row r="6">
          <cell r="B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KnowledgeScale Organization"/>
      <sheetName val="KnowledgeScale Material"/>
      <sheetName val="KnowledgeScale Exposition"/>
      <sheetName val="KnowledgeScale Hazards"/>
      <sheetName val="KnowledgeScale Lifecycle"/>
      <sheetName val="Result TK "/>
    </sheetNames>
    <sheetDataSet>
      <sheetData sheetId="0">
        <row r="3">
          <cell r="B3">
            <v>8</v>
          </cell>
        </row>
        <row r="4">
          <cell r="B4">
            <v>4</v>
          </cell>
        </row>
        <row r="5">
          <cell r="B5">
            <v>2</v>
          </cell>
        </row>
        <row r="6">
          <cell r="B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J42" sqref="J42"/>
    </sheetView>
  </sheetViews>
  <sheetFormatPr defaultColWidth="11.421875" defaultRowHeight="15"/>
  <cols>
    <col min="1" max="1" width="16.00390625" style="29" customWidth="1"/>
    <col min="2" max="2" width="17.8515625" style="29" customWidth="1"/>
    <col min="3" max="3" width="16.57421875" style="29" customWidth="1"/>
    <col min="4" max="8" width="11.421875" style="29" customWidth="1"/>
    <col min="9" max="9" width="16.140625" style="29" customWidth="1"/>
    <col min="10" max="16384" width="11.421875" style="29" customWidth="1"/>
  </cols>
  <sheetData>
    <row r="2" spans="1:12" ht="18.75">
      <c r="A2" s="95" t="s">
        <v>0</v>
      </c>
      <c r="B2" s="95"/>
      <c r="D2" s="95" t="s">
        <v>17</v>
      </c>
      <c r="E2" s="95"/>
      <c r="F2" s="95"/>
      <c r="H2" s="95" t="s">
        <v>18</v>
      </c>
      <c r="I2" s="95"/>
      <c r="J2" s="95"/>
      <c r="K2" s="95"/>
      <c r="L2" s="95"/>
    </row>
    <row r="3" spans="1:11" ht="15">
      <c r="A3" s="29" t="s">
        <v>1</v>
      </c>
      <c r="B3" s="29">
        <v>8</v>
      </c>
      <c r="D3" s="29" t="s">
        <v>48</v>
      </c>
      <c r="E3" s="29" t="s">
        <v>13</v>
      </c>
      <c r="H3" s="29" t="s">
        <v>49</v>
      </c>
      <c r="I3" s="29">
        <v>1</v>
      </c>
      <c r="K3" s="29" t="s">
        <v>135</v>
      </c>
    </row>
    <row r="4" spans="1:11" ht="15">
      <c r="A4" s="29" t="s">
        <v>2</v>
      </c>
      <c r="B4" s="29">
        <v>4</v>
      </c>
      <c r="D4" s="29" t="s">
        <v>50</v>
      </c>
      <c r="E4" s="29" t="s">
        <v>14</v>
      </c>
      <c r="H4" s="29" t="s">
        <v>51</v>
      </c>
      <c r="I4" s="29">
        <v>8</v>
      </c>
      <c r="K4" s="29" t="s">
        <v>136</v>
      </c>
    </row>
    <row r="5" spans="1:11" ht="15">
      <c r="A5" s="29" t="s">
        <v>3</v>
      </c>
      <c r="B5" s="29">
        <v>2</v>
      </c>
      <c r="D5" s="29" t="s">
        <v>52</v>
      </c>
      <c r="E5" s="29" t="s">
        <v>15</v>
      </c>
      <c r="H5" s="29" t="s">
        <v>53</v>
      </c>
      <c r="I5" s="29">
        <v>2</v>
      </c>
      <c r="K5" s="29" t="s">
        <v>137</v>
      </c>
    </row>
    <row r="6" spans="1:11" ht="15">
      <c r="A6" s="29" t="s">
        <v>4</v>
      </c>
      <c r="B6" s="29">
        <v>1</v>
      </c>
      <c r="D6" s="29" t="s">
        <v>54</v>
      </c>
      <c r="E6" s="29" t="s">
        <v>16</v>
      </c>
      <c r="H6" s="29" t="s">
        <v>55</v>
      </c>
      <c r="I6" s="29">
        <v>4</v>
      </c>
      <c r="K6" s="29" t="s">
        <v>138</v>
      </c>
    </row>
    <row r="7" spans="4:11" ht="15">
      <c r="D7" s="29" t="s">
        <v>183</v>
      </c>
      <c r="E7" s="29" t="s">
        <v>184</v>
      </c>
      <c r="H7" s="29" t="s">
        <v>177</v>
      </c>
      <c r="I7" s="29">
        <v>1</v>
      </c>
      <c r="K7" s="29" t="s">
        <v>185</v>
      </c>
    </row>
    <row r="9" spans="1:2" ht="18.75">
      <c r="A9" s="95" t="s">
        <v>5</v>
      </c>
      <c r="B9" s="95"/>
    </row>
    <row r="11" spans="1:2" ht="15">
      <c r="A11" s="29" t="s">
        <v>6</v>
      </c>
      <c r="B11" s="29" t="s">
        <v>45</v>
      </c>
    </row>
    <row r="12" spans="1:2" ht="15">
      <c r="A12" s="29" t="s">
        <v>7</v>
      </c>
      <c r="B12" s="29" t="s">
        <v>46</v>
      </c>
    </row>
    <row r="13" spans="1:2" ht="15">
      <c r="A13" s="29" t="s">
        <v>8</v>
      </c>
      <c r="B13" s="29" t="s">
        <v>47</v>
      </c>
    </row>
    <row r="14" spans="1:2" ht="15">
      <c r="A14" s="29" t="s">
        <v>9</v>
      </c>
      <c r="B14" s="29" t="s">
        <v>10</v>
      </c>
    </row>
    <row r="15" spans="1:2" ht="15">
      <c r="A15" s="29" t="s">
        <v>11</v>
      </c>
      <c r="B15" s="29" t="s">
        <v>156</v>
      </c>
    </row>
    <row r="18" spans="1:3" ht="15.75">
      <c r="A18" s="102" t="s">
        <v>134</v>
      </c>
      <c r="B18" s="102"/>
      <c r="C18" s="102"/>
    </row>
    <row r="20" ht="15">
      <c r="A20" s="29" t="s">
        <v>19</v>
      </c>
    </row>
    <row r="22" spans="1:2" ht="15">
      <c r="A22" s="32" t="s">
        <v>20</v>
      </c>
      <c r="B22" s="32" t="s">
        <v>186</v>
      </c>
    </row>
    <row r="25" spans="1:2" ht="18.75">
      <c r="A25" s="95" t="s">
        <v>154</v>
      </c>
      <c r="B25" s="95"/>
    </row>
    <row r="26" ht="15">
      <c r="A26" s="29" t="s">
        <v>12</v>
      </c>
    </row>
    <row r="27" spans="1:9" ht="15">
      <c r="A27" s="31" t="s">
        <v>155</v>
      </c>
      <c r="B27" s="65" t="s">
        <v>132</v>
      </c>
      <c r="C27" s="65" t="s">
        <v>133</v>
      </c>
      <c r="D27" s="65" t="s">
        <v>21</v>
      </c>
      <c r="E27" s="99" t="s">
        <v>147</v>
      </c>
      <c r="F27" s="100"/>
      <c r="G27" s="100"/>
      <c r="H27" s="100"/>
      <c r="I27" s="101"/>
    </row>
    <row r="28" spans="1:9" ht="15">
      <c r="A28" s="65">
        <v>1</v>
      </c>
      <c r="B28" s="66">
        <v>0</v>
      </c>
      <c r="C28" s="66">
        <v>24</v>
      </c>
      <c r="D28" s="63" t="s">
        <v>24</v>
      </c>
      <c r="E28" s="96" t="s">
        <v>148</v>
      </c>
      <c r="F28" s="97"/>
      <c r="G28" s="97"/>
      <c r="H28" s="97"/>
      <c r="I28" s="98"/>
    </row>
    <row r="29" spans="1:9" ht="15">
      <c r="A29" s="65">
        <v>2</v>
      </c>
      <c r="B29" s="66">
        <v>25</v>
      </c>
      <c r="C29" s="66">
        <v>45</v>
      </c>
      <c r="D29" s="63" t="s">
        <v>23</v>
      </c>
      <c r="E29" s="96" t="s">
        <v>149</v>
      </c>
      <c r="F29" s="97"/>
      <c r="G29" s="97"/>
      <c r="H29" s="97"/>
      <c r="I29" s="98"/>
    </row>
    <row r="30" spans="1:9" ht="15">
      <c r="A30" s="65">
        <v>3</v>
      </c>
      <c r="B30" s="66">
        <v>46</v>
      </c>
      <c r="C30" s="66">
        <v>57</v>
      </c>
      <c r="D30" s="63" t="s">
        <v>25</v>
      </c>
      <c r="E30" s="96" t="s">
        <v>150</v>
      </c>
      <c r="F30" s="97"/>
      <c r="G30" s="97"/>
      <c r="H30" s="97"/>
      <c r="I30" s="98"/>
    </row>
    <row r="31" spans="1:9" ht="15">
      <c r="A31" s="65">
        <v>4</v>
      </c>
      <c r="B31" s="66">
        <v>58</v>
      </c>
      <c r="C31" s="66">
        <v>64</v>
      </c>
      <c r="D31" s="63" t="s">
        <v>22</v>
      </c>
      <c r="E31" s="96" t="s">
        <v>151</v>
      </c>
      <c r="F31" s="97"/>
      <c r="G31" s="97"/>
      <c r="H31" s="97"/>
      <c r="I31" s="98"/>
    </row>
  </sheetData>
  <sheetProtection/>
  <mergeCells count="11">
    <mergeCell ref="A9:B9"/>
    <mergeCell ref="A18:C18"/>
    <mergeCell ref="A25:B25"/>
    <mergeCell ref="A2:B2"/>
    <mergeCell ref="H2:L2"/>
    <mergeCell ref="E31:I31"/>
    <mergeCell ref="E27:I27"/>
    <mergeCell ref="E29:I29"/>
    <mergeCell ref="E28:I28"/>
    <mergeCell ref="E30:I30"/>
    <mergeCell ref="D2:F2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7.00390625" style="2" customWidth="1"/>
    <col min="2" max="2" width="47.140625" style="1" customWidth="1"/>
    <col min="3" max="3" width="11.421875" style="1" customWidth="1"/>
    <col min="4" max="4" width="11.421875" style="3" customWidth="1"/>
    <col min="5" max="5" width="21.8515625" style="0" customWidth="1"/>
    <col min="7" max="7" width="22.28125" style="0" customWidth="1"/>
  </cols>
  <sheetData>
    <row r="1" spans="1:7" ht="15">
      <c r="A1" s="35"/>
      <c r="B1" s="36"/>
      <c r="C1" s="36"/>
      <c r="D1" s="37"/>
      <c r="E1" s="29"/>
      <c r="F1" s="29"/>
      <c r="G1" s="29"/>
    </row>
    <row r="2" spans="1:17" ht="45" customHeight="1">
      <c r="A2" s="70" t="s">
        <v>36</v>
      </c>
      <c r="B2" s="70" t="s">
        <v>34</v>
      </c>
      <c r="C2" s="70" t="s">
        <v>44</v>
      </c>
      <c r="D2" s="70" t="s">
        <v>35</v>
      </c>
      <c r="E2" s="71" t="s">
        <v>224</v>
      </c>
      <c r="F2" s="70" t="s">
        <v>43</v>
      </c>
      <c r="G2" s="69" t="s">
        <v>157</v>
      </c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6.5">
      <c r="A3" s="4" t="s">
        <v>37</v>
      </c>
      <c r="B3" s="5" t="s">
        <v>26</v>
      </c>
      <c r="C3" s="6" t="s">
        <v>27</v>
      </c>
      <c r="D3" s="8">
        <f>IF(E3="n.a.",0,IF(C3="H",Description!$B$3,IF(C3="M",Description!$B$4,IF(C3="L",Description!$B$5,Description!$B$6))))</f>
        <v>8</v>
      </c>
      <c r="E3" s="10">
        <v>0</v>
      </c>
      <c r="F3" s="4">
        <f>IF(E3=1,D3,IF(E3=0,0,"n.a."))</f>
        <v>0</v>
      </c>
      <c r="G3" s="68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6.5">
      <c r="A4" s="4" t="s">
        <v>38</v>
      </c>
      <c r="B4" s="7" t="s">
        <v>28</v>
      </c>
      <c r="C4" s="6" t="s">
        <v>27</v>
      </c>
      <c r="D4" s="8">
        <f>IF(E4="n.a.",0,IF(C4="H",Description!$B$3,IF(C4="M",Description!$B$4,IF(C4="L",Description!$B$5,Description!$B$6))))</f>
        <v>8</v>
      </c>
      <c r="E4" s="10">
        <v>0</v>
      </c>
      <c r="F4" s="4">
        <f aca="true" t="shared" si="0" ref="F4:F9">IF(E4=1,D4,IF(E4=0,0,"n.a."))</f>
        <v>0</v>
      </c>
      <c r="G4" s="68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6.5">
      <c r="A5" s="4" t="s">
        <v>39</v>
      </c>
      <c r="B5" s="7" t="s">
        <v>29</v>
      </c>
      <c r="C5" s="6" t="s">
        <v>30</v>
      </c>
      <c r="D5" s="8">
        <f>IF(E5="n.a.",0,IF(C5="H",Description!$B$3,IF(C5="M",Description!$B$4,IF(C5="L",Description!$B$5,Description!$B$6))))</f>
        <v>2</v>
      </c>
      <c r="E5" s="10">
        <v>0</v>
      </c>
      <c r="F5" s="4">
        <f t="shared" si="0"/>
        <v>0</v>
      </c>
      <c r="G5" s="68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6.5">
      <c r="A6" s="4" t="s">
        <v>40</v>
      </c>
      <c r="B6" s="7" t="s">
        <v>31</v>
      </c>
      <c r="C6" s="6" t="s">
        <v>27</v>
      </c>
      <c r="D6" s="8">
        <f>IF(E6="n.a.",0,IF(C6="H",Description!$B$3,IF(C6="M",Description!$B$4,IF(C6="L",Description!$B$5,Description!$B$6))))</f>
        <v>8</v>
      </c>
      <c r="E6" s="10">
        <v>0</v>
      </c>
      <c r="F6" s="4">
        <f t="shared" si="0"/>
        <v>0</v>
      </c>
      <c r="G6" s="68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6.5">
      <c r="A7" s="4" t="s">
        <v>41</v>
      </c>
      <c r="B7" s="7" t="s">
        <v>32</v>
      </c>
      <c r="C7" s="6" t="s">
        <v>33</v>
      </c>
      <c r="D7" s="8">
        <f>IF(E7="n.a.",0,IF(C7="H",Description!$B$3,IF(C7="M",Description!$B$4,IF(C7="L",Description!$B$5,Description!$B$6))))</f>
        <v>4</v>
      </c>
      <c r="E7" s="10">
        <v>0</v>
      </c>
      <c r="F7" s="4">
        <f t="shared" si="0"/>
        <v>0</v>
      </c>
      <c r="G7" s="68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35.25" customHeight="1">
      <c r="A8" s="4" t="s">
        <v>42</v>
      </c>
      <c r="B8" s="7" t="s">
        <v>225</v>
      </c>
      <c r="C8" s="91" t="s">
        <v>30</v>
      </c>
      <c r="D8" s="92">
        <f>IF(C8="H",'[1]Description'!$B$3,IF(C8="M",'[1]Description'!$B$4,IF(C8="L",'[1]Description'!$B$5,'[1]Description'!$B$6)))</f>
        <v>2</v>
      </c>
      <c r="E8" s="10">
        <v>0</v>
      </c>
      <c r="F8" s="93">
        <f t="shared" si="0"/>
        <v>0</v>
      </c>
      <c r="G8" s="68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33">
      <c r="A9" s="4" t="s">
        <v>226</v>
      </c>
      <c r="B9" s="5" t="s">
        <v>159</v>
      </c>
      <c r="C9" s="6" t="s">
        <v>27</v>
      </c>
      <c r="D9" s="8">
        <f>IF(E9="n.a.",0,IF(C9="H",Description!$B$3,IF(C9="M",Description!$B$4,IF(C9="L",Description!$B$5,Description!$B$6))))</f>
        <v>8</v>
      </c>
      <c r="E9" s="10">
        <v>0</v>
      </c>
      <c r="F9" s="4">
        <f t="shared" si="0"/>
        <v>0</v>
      </c>
      <c r="G9" s="68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5.75" thickBot="1">
      <c r="A10" s="35"/>
      <c r="B10" s="36"/>
      <c r="C10" s="38" t="s">
        <v>56</v>
      </c>
      <c r="D10" s="39">
        <f>SUM(D3:D9)</f>
        <v>40</v>
      </c>
      <c r="E10" s="40" t="s">
        <v>57</v>
      </c>
      <c r="F10" s="39">
        <f>SUM(F3:F9)</f>
        <v>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6.5" thickBot="1" thickTop="1">
      <c r="A11" s="35"/>
      <c r="B11" s="36"/>
      <c r="C11" s="36"/>
      <c r="D11" s="3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5">
      <c r="A12" s="35"/>
      <c r="B12" s="36"/>
      <c r="C12" s="41" t="s">
        <v>58</v>
      </c>
      <c r="D12" s="42">
        <f>(F10/D10)*100</f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35"/>
      <c r="B13" s="36"/>
      <c r="C13" s="43" t="s">
        <v>49</v>
      </c>
      <c r="D13" s="44">
        <f>Description!I3</f>
        <v>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.75" thickBot="1">
      <c r="A14" s="35"/>
      <c r="B14" s="36"/>
      <c r="C14" s="45" t="s">
        <v>59</v>
      </c>
      <c r="D14" s="46">
        <f>D12*D13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35"/>
      <c r="B15" s="36"/>
      <c r="C15" s="36"/>
      <c r="D15" s="3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35"/>
      <c r="B16" s="36"/>
      <c r="C16" s="36"/>
      <c r="D16" s="3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35"/>
      <c r="B17" s="36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35"/>
      <c r="B18" s="36"/>
      <c r="C18" s="36"/>
      <c r="D18" s="3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35"/>
      <c r="B19" s="36"/>
      <c r="C19" s="36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35"/>
      <c r="B20" s="36"/>
      <c r="C20" s="36"/>
      <c r="D20" s="3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35"/>
      <c r="B21" s="36"/>
      <c r="C21" s="36"/>
      <c r="D21" s="3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4" ht="15">
      <c r="A22" s="35"/>
      <c r="B22" s="36"/>
      <c r="C22" s="36"/>
      <c r="D22" s="3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35"/>
      <c r="B23" s="36"/>
      <c r="C23" s="36"/>
      <c r="D23" s="3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35"/>
      <c r="B24" s="36"/>
      <c r="C24" s="36"/>
      <c r="D24" s="3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35"/>
      <c r="B25" s="36"/>
      <c r="C25" s="36"/>
      <c r="D25" s="37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35"/>
      <c r="B26" s="36"/>
      <c r="C26" s="36"/>
      <c r="D26" s="37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>
      <c r="A27" s="35"/>
      <c r="B27" s="36"/>
      <c r="C27" s="36"/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35"/>
      <c r="B28" s="36"/>
      <c r="C28" s="36"/>
      <c r="D28" s="37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35"/>
      <c r="B29" s="36"/>
      <c r="C29" s="36"/>
      <c r="D29" s="37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35"/>
      <c r="B30" s="36"/>
      <c r="C30" s="36"/>
      <c r="D30" s="37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35"/>
      <c r="B31" s="36"/>
      <c r="C31" s="36"/>
      <c r="D31" s="37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35"/>
      <c r="B32" s="36"/>
      <c r="C32" s="36"/>
      <c r="D32" s="3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35"/>
      <c r="B33" s="36"/>
      <c r="C33" s="36"/>
      <c r="D33" s="37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35"/>
      <c r="B34" s="36"/>
      <c r="C34" s="36"/>
      <c r="D34" s="37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35"/>
      <c r="B35" s="36"/>
      <c r="C35" s="36"/>
      <c r="D35" s="37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35"/>
      <c r="B36" s="36"/>
      <c r="C36" s="36"/>
      <c r="D36" s="37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35"/>
      <c r="B37" s="36"/>
      <c r="C37" s="36"/>
      <c r="D37" s="37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35"/>
      <c r="B38" s="36"/>
      <c r="C38" s="36"/>
      <c r="D38" s="37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>
      <c r="A39" s="35"/>
      <c r="B39" s="36"/>
      <c r="C39" s="36"/>
      <c r="D39" s="37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">
      <c r="A40" s="35"/>
      <c r="B40" s="36"/>
      <c r="C40" s="36"/>
      <c r="D40" s="37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">
      <c r="A41" s="35"/>
      <c r="B41" s="36"/>
      <c r="C41" s="36"/>
      <c r="D41" s="37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">
      <c r="A42" s="35"/>
      <c r="B42" s="36"/>
      <c r="C42" s="36"/>
      <c r="D42" s="37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">
      <c r="A43" s="35"/>
      <c r="B43" s="36"/>
      <c r="C43" s="36"/>
      <c r="D43" s="37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5">
      <c r="A44" s="35"/>
      <c r="B44" s="36"/>
      <c r="C44" s="36"/>
      <c r="D44" s="37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5">
      <c r="A45" s="35"/>
      <c r="B45" s="36"/>
      <c r="C45" s="36"/>
      <c r="D45" s="37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5">
      <c r="A46" s="35"/>
      <c r="B46" s="36"/>
      <c r="C46" s="36"/>
      <c r="D46" s="37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">
      <c r="A47" s="35"/>
      <c r="B47" s="36"/>
      <c r="C47" s="36"/>
      <c r="D47" s="37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">
      <c r="A48" s="35"/>
      <c r="B48" s="36"/>
      <c r="C48" s="36"/>
      <c r="D48" s="37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">
      <c r="A49" s="35"/>
      <c r="B49" s="36"/>
      <c r="C49" s="36"/>
      <c r="D49" s="37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">
      <c r="A50" s="35"/>
      <c r="B50" s="36"/>
      <c r="C50" s="36"/>
      <c r="D50" s="37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">
      <c r="A51" s="35"/>
      <c r="B51" s="36"/>
      <c r="C51" s="36"/>
      <c r="D51" s="37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5">
      <c r="A52" s="35"/>
      <c r="B52" s="36"/>
      <c r="C52" s="36"/>
      <c r="D52" s="37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5">
      <c r="A53" s="35"/>
      <c r="B53" s="36"/>
      <c r="C53" s="36"/>
      <c r="D53" s="37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">
      <c r="A54" s="35"/>
      <c r="B54" s="36"/>
      <c r="C54" s="36"/>
      <c r="D54" s="37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">
      <c r="A55" s="35"/>
      <c r="B55" s="36"/>
      <c r="C55" s="36"/>
      <c r="D55" s="37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">
      <c r="A56" s="35"/>
      <c r="B56" s="36"/>
      <c r="C56" s="36"/>
      <c r="D56" s="37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">
      <c r="A57" s="35"/>
      <c r="B57" s="36"/>
      <c r="C57" s="36"/>
      <c r="D57" s="37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5">
      <c r="A58" s="35"/>
      <c r="B58" s="36"/>
      <c r="C58" s="36"/>
      <c r="D58" s="37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5">
      <c r="A59" s="35"/>
      <c r="B59" s="36"/>
      <c r="C59" s="36"/>
      <c r="D59" s="37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">
      <c r="A60" s="35"/>
      <c r="B60" s="36"/>
      <c r="C60" s="36"/>
      <c r="D60" s="37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">
      <c r="A61" s="35"/>
      <c r="B61" s="36"/>
      <c r="C61" s="36"/>
      <c r="D61" s="37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>
      <c r="A62" s="35"/>
      <c r="B62" s="36"/>
      <c r="C62" s="36"/>
      <c r="D62" s="37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5">
      <c r="A63" s="35"/>
      <c r="B63" s="36"/>
      <c r="C63" s="36"/>
      <c r="D63" s="37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>
      <c r="A64" s="35"/>
      <c r="B64" s="36"/>
      <c r="C64" s="36"/>
      <c r="D64" s="37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>
      <c r="A65" s="35"/>
      <c r="B65" s="36"/>
      <c r="C65" s="36"/>
      <c r="D65" s="37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">
      <c r="A66" s="35"/>
      <c r="B66" s="36"/>
      <c r="C66" s="36"/>
      <c r="D66" s="37"/>
      <c r="E66" s="29"/>
      <c r="F66" s="29"/>
      <c r="G66" s="29"/>
      <c r="H66" s="29"/>
      <c r="I66" s="29"/>
      <c r="J66" s="29"/>
      <c r="K66" s="29"/>
      <c r="L66" s="29"/>
      <c r="M66" s="29"/>
      <c r="N66" s="29"/>
    </row>
  </sheetData>
  <sheetProtection/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5" sqref="E5"/>
    </sheetView>
  </sheetViews>
  <sheetFormatPr defaultColWidth="11.421875" defaultRowHeight="15"/>
  <cols>
    <col min="2" max="2" width="39.28125" style="0" customWidth="1"/>
    <col min="5" max="5" width="21.8515625" style="0" bestFit="1" customWidth="1"/>
    <col min="7" max="7" width="22.28125" style="0" customWidth="1"/>
  </cols>
  <sheetData>
    <row r="1" spans="1:14" ht="45" customHeight="1">
      <c r="A1" s="70" t="s">
        <v>36</v>
      </c>
      <c r="B1" s="70" t="s">
        <v>34</v>
      </c>
      <c r="C1" s="70" t="s">
        <v>44</v>
      </c>
      <c r="D1" s="70" t="s">
        <v>35</v>
      </c>
      <c r="E1" s="71" t="s">
        <v>223</v>
      </c>
      <c r="F1" s="70" t="s">
        <v>43</v>
      </c>
      <c r="G1" s="69" t="s">
        <v>157</v>
      </c>
      <c r="H1" s="29"/>
      <c r="I1" s="29"/>
      <c r="J1" s="29"/>
      <c r="K1" s="29"/>
      <c r="L1" s="29"/>
      <c r="M1" s="29"/>
      <c r="N1" s="29"/>
    </row>
    <row r="2" spans="1:14" ht="33">
      <c r="A2" s="13" t="s">
        <v>71</v>
      </c>
      <c r="B2" s="14" t="s">
        <v>60</v>
      </c>
      <c r="C2" s="15" t="s">
        <v>27</v>
      </c>
      <c r="D2" s="12">
        <f>IF(E2="n.a.",0,IF(C2="H",Description!$B$3,IF(C2="M",Description!$B$4,IF(C2="L",Description!$B$5,Description!$B$6))))</f>
        <v>8</v>
      </c>
      <c r="E2" s="17">
        <v>0</v>
      </c>
      <c r="F2" s="16">
        <f>IF(E2=1,D2,IF(E2=0,0,"n.a."))</f>
        <v>0</v>
      </c>
      <c r="G2" s="68"/>
      <c r="H2" s="29"/>
      <c r="I2" s="29"/>
      <c r="J2" s="29"/>
      <c r="K2" s="29"/>
      <c r="L2" s="29"/>
      <c r="M2" s="29"/>
      <c r="N2" s="29"/>
    </row>
    <row r="3" spans="1:14" ht="16.5">
      <c r="A3" s="13" t="s">
        <v>72</v>
      </c>
      <c r="B3" s="14" t="s">
        <v>61</v>
      </c>
      <c r="C3" s="15" t="s">
        <v>33</v>
      </c>
      <c r="D3" s="12">
        <f>IF(E3="n.a.",0,IF(C3="H",Description!$B$3,IF(C3="M",Description!$B$4,IF(C3="L",Description!$B$5,Description!$B$6))))</f>
        <v>4</v>
      </c>
      <c r="E3" s="17">
        <v>0</v>
      </c>
      <c r="F3" s="16">
        <f aca="true" t="shared" si="0" ref="F3:F15">IF(E3=1,D3,IF(E3=0,0,"n.a."))</f>
        <v>0</v>
      </c>
      <c r="G3" s="68"/>
      <c r="H3" s="29"/>
      <c r="I3" s="29"/>
      <c r="J3" s="29"/>
      <c r="K3" s="29"/>
      <c r="L3" s="29"/>
      <c r="M3" s="29"/>
      <c r="N3" s="29"/>
    </row>
    <row r="4" spans="1:14" ht="33">
      <c r="A4" s="13" t="s">
        <v>73</v>
      </c>
      <c r="B4" s="73" t="s">
        <v>160</v>
      </c>
      <c r="C4" s="15" t="s">
        <v>27</v>
      </c>
      <c r="D4" s="12">
        <f>IF(E4="n.a.",0,IF(C4="H",Description!$B$3,IF(C4="M",Description!$B$4,IF(C4="L",Description!$B$5,Description!$B$6))))</f>
        <v>8</v>
      </c>
      <c r="E4" s="17">
        <v>0</v>
      </c>
      <c r="F4" s="16">
        <f t="shared" si="0"/>
        <v>0</v>
      </c>
      <c r="G4" s="68"/>
      <c r="H4" s="29"/>
      <c r="I4" s="29"/>
      <c r="J4" s="29"/>
      <c r="K4" s="29"/>
      <c r="L4" s="29"/>
      <c r="M4" s="29"/>
      <c r="N4" s="29"/>
    </row>
    <row r="5" spans="1:14" ht="16.5">
      <c r="A5" s="13" t="s">
        <v>74</v>
      </c>
      <c r="B5" s="14" t="s">
        <v>62</v>
      </c>
      <c r="C5" s="15" t="s">
        <v>27</v>
      </c>
      <c r="D5" s="12">
        <f>IF(E5="n.a.",0,IF(C5="H",Description!$B$3,IF(C5="M",Description!$B$4,IF(C5="L",Description!$B$5,Description!$B$6))))</f>
        <v>8</v>
      </c>
      <c r="E5" s="17">
        <v>0</v>
      </c>
      <c r="F5" s="16">
        <f t="shared" si="0"/>
        <v>0</v>
      </c>
      <c r="G5" s="68"/>
      <c r="H5" s="29"/>
      <c r="I5" s="29"/>
      <c r="J5" s="29"/>
      <c r="K5" s="29"/>
      <c r="L5" s="29"/>
      <c r="M5" s="29"/>
      <c r="N5" s="29"/>
    </row>
    <row r="6" spans="1:14" ht="16.5">
      <c r="A6" s="13" t="s">
        <v>75</v>
      </c>
      <c r="B6" s="14" t="s">
        <v>63</v>
      </c>
      <c r="C6" s="15" t="s">
        <v>27</v>
      </c>
      <c r="D6" s="12">
        <f>IF(E6="n.a.",0,IF(C6="H",Description!$B$3,IF(C6="M",Description!$B$4,IF(C6="L",Description!$B$5,Description!$B$6))))</f>
        <v>8</v>
      </c>
      <c r="E6" s="17">
        <v>0</v>
      </c>
      <c r="F6" s="16">
        <f t="shared" si="0"/>
        <v>0</v>
      </c>
      <c r="G6" s="68"/>
      <c r="H6" s="29"/>
      <c r="I6" s="29"/>
      <c r="J6" s="29"/>
      <c r="K6" s="29"/>
      <c r="L6" s="29"/>
      <c r="M6" s="29"/>
      <c r="N6" s="29"/>
    </row>
    <row r="7" spans="1:14" ht="16.5">
      <c r="A7" s="13" t="s">
        <v>76</v>
      </c>
      <c r="B7" s="14" t="s">
        <v>64</v>
      </c>
      <c r="C7" s="15" t="s">
        <v>27</v>
      </c>
      <c r="D7" s="12">
        <f>IF(E7="n.a.",0,IF(C7="H",Description!$B$3,IF(C7="M",Description!$B$4,IF(C7="L",Description!$B$5,Description!$B$6))))</f>
        <v>8</v>
      </c>
      <c r="E7" s="17">
        <v>0</v>
      </c>
      <c r="F7" s="16">
        <f t="shared" si="0"/>
        <v>0</v>
      </c>
      <c r="G7" s="68"/>
      <c r="H7" s="29"/>
      <c r="I7" s="29"/>
      <c r="J7" s="29"/>
      <c r="K7" s="29"/>
      <c r="L7" s="29"/>
      <c r="M7" s="29"/>
      <c r="N7" s="29"/>
    </row>
    <row r="8" spans="1:14" ht="16.5">
      <c r="A8" s="13" t="s">
        <v>77</v>
      </c>
      <c r="B8" s="14" t="s">
        <v>65</v>
      </c>
      <c r="C8" s="15" t="s">
        <v>33</v>
      </c>
      <c r="D8" s="12">
        <f>IF(E8="n.a.",0,IF(C8="H",Description!$B$3,IF(C8="M",Description!$B$4,IF(C8="L",Description!$B$5,Description!$B$6))))</f>
        <v>4</v>
      </c>
      <c r="E8" s="17">
        <v>0</v>
      </c>
      <c r="F8" s="16">
        <f t="shared" si="0"/>
        <v>0</v>
      </c>
      <c r="G8" s="68"/>
      <c r="H8" s="29"/>
      <c r="I8" s="29"/>
      <c r="J8" s="29"/>
      <c r="K8" s="29"/>
      <c r="L8" s="29"/>
      <c r="M8" s="29"/>
      <c r="N8" s="29"/>
    </row>
    <row r="9" spans="1:14" ht="16.5">
      <c r="A9" s="13" t="s">
        <v>78</v>
      </c>
      <c r="B9" s="14" t="s">
        <v>66</v>
      </c>
      <c r="C9" s="15" t="s">
        <v>30</v>
      </c>
      <c r="D9" s="12">
        <f>IF(E9="n.a.",0,IF(C9="H",Description!$B$3,IF(C9="M",Description!$B$4,IF(C9="L",Description!$B$5,Description!$B$6))))</f>
        <v>2</v>
      </c>
      <c r="E9" s="17">
        <v>0</v>
      </c>
      <c r="F9" s="16">
        <f t="shared" si="0"/>
        <v>0</v>
      </c>
      <c r="G9" s="68"/>
      <c r="H9" s="29"/>
      <c r="I9" s="29"/>
      <c r="J9" s="29"/>
      <c r="K9" s="29"/>
      <c r="L9" s="29"/>
      <c r="M9" s="29"/>
      <c r="N9" s="29"/>
    </row>
    <row r="10" spans="1:14" ht="16.5">
      <c r="A10" s="13" t="s">
        <v>79</v>
      </c>
      <c r="B10" s="14" t="s">
        <v>67</v>
      </c>
      <c r="C10" s="15" t="s">
        <v>27</v>
      </c>
      <c r="D10" s="12">
        <f>IF(E10="n.a.",0,IF(C10="H",Description!$B$3,IF(C10="M",Description!$B$4,IF(C10="L",Description!$B$5,Description!$B$6))))</f>
        <v>8</v>
      </c>
      <c r="E10" s="17">
        <v>0</v>
      </c>
      <c r="F10" s="16">
        <f t="shared" si="0"/>
        <v>0</v>
      </c>
      <c r="G10" s="68"/>
      <c r="H10" s="29"/>
      <c r="I10" s="29"/>
      <c r="J10" s="29"/>
      <c r="K10" s="29"/>
      <c r="L10" s="29"/>
      <c r="M10" s="29"/>
      <c r="N10" s="29"/>
    </row>
    <row r="11" spans="1:14" ht="16.5">
      <c r="A11" s="13" t="s">
        <v>80</v>
      </c>
      <c r="B11" s="14" t="s">
        <v>68</v>
      </c>
      <c r="C11" s="15" t="s">
        <v>27</v>
      </c>
      <c r="D11" s="12">
        <f>IF(E11="n.a.",0,IF(C11="H",Description!$B$3,IF(C11="M",Description!$B$4,IF(C11="L",Description!$B$5,Description!$B$6))))</f>
        <v>8</v>
      </c>
      <c r="E11" s="17">
        <v>0</v>
      </c>
      <c r="F11" s="16">
        <f t="shared" si="0"/>
        <v>0</v>
      </c>
      <c r="G11" s="68"/>
      <c r="H11" s="29"/>
      <c r="I11" s="29"/>
      <c r="J11" s="29"/>
      <c r="K11" s="29"/>
      <c r="L11" s="29"/>
      <c r="M11" s="29"/>
      <c r="N11" s="29"/>
    </row>
    <row r="12" spans="1:14" ht="16.5">
      <c r="A12" s="13" t="s">
        <v>81</v>
      </c>
      <c r="B12" s="14" t="s">
        <v>69</v>
      </c>
      <c r="C12" s="15" t="s">
        <v>27</v>
      </c>
      <c r="D12" s="12">
        <f>IF(E12="n.a.",0,IF(C12="H",Description!$B$3,IF(C12="M",Description!$B$4,IF(C12="L",Description!$B$5,Description!$B$6))))</f>
        <v>8</v>
      </c>
      <c r="E12" s="17">
        <v>0</v>
      </c>
      <c r="F12" s="16">
        <f t="shared" si="0"/>
        <v>0</v>
      </c>
      <c r="G12" s="68"/>
      <c r="H12" s="29"/>
      <c r="I12" s="29"/>
      <c r="J12" s="29"/>
      <c r="K12" s="29"/>
      <c r="L12" s="29"/>
      <c r="M12" s="29"/>
      <c r="N12" s="29"/>
    </row>
    <row r="13" spans="1:14" ht="16.5">
      <c r="A13" s="13" t="s">
        <v>82</v>
      </c>
      <c r="B13" s="14" t="s">
        <v>70</v>
      </c>
      <c r="C13" s="15" t="s">
        <v>27</v>
      </c>
      <c r="D13" s="12">
        <f>IF(E13="n.a.",0,IF(C13="H",Description!$B$3,IF(C13="M",Description!$B$4,IF(C13="L",Description!$B$5,Description!$B$6))))</f>
        <v>8</v>
      </c>
      <c r="E13" s="17">
        <v>0</v>
      </c>
      <c r="F13" s="16">
        <f t="shared" si="0"/>
        <v>0</v>
      </c>
      <c r="G13" s="68"/>
      <c r="H13" s="29"/>
      <c r="I13" s="29"/>
      <c r="J13" s="29"/>
      <c r="K13" s="29"/>
      <c r="L13" s="29"/>
      <c r="M13" s="29"/>
      <c r="N13" s="29"/>
    </row>
    <row r="14" spans="1:14" ht="33">
      <c r="A14" s="13" t="s">
        <v>83</v>
      </c>
      <c r="B14" s="74" t="s">
        <v>161</v>
      </c>
      <c r="C14" s="15" t="s">
        <v>33</v>
      </c>
      <c r="D14" s="12">
        <f>IF(E14="n.a.",0,IF(C14="H",Description!$B$3,IF(C14="M",Description!$B$4,IF(C14="L",Description!$B$5,Description!$B$6))))</f>
        <v>4</v>
      </c>
      <c r="E14" s="17">
        <v>0</v>
      </c>
      <c r="F14" s="55">
        <f t="shared" si="0"/>
        <v>0</v>
      </c>
      <c r="G14" s="68"/>
      <c r="H14" s="29"/>
      <c r="I14" s="29"/>
      <c r="J14" s="29"/>
      <c r="K14" s="29"/>
      <c r="L14" s="29"/>
      <c r="M14" s="29"/>
      <c r="N14" s="29"/>
    </row>
    <row r="15" spans="1:14" ht="16.5">
      <c r="A15" s="56" t="s">
        <v>84</v>
      </c>
      <c r="B15" s="57" t="s">
        <v>162</v>
      </c>
      <c r="C15" s="58" t="s">
        <v>27</v>
      </c>
      <c r="D15" s="12">
        <f>IF(E15="n.a.",0,IF(C15="H",Description!$B$3,IF(C15="M",Description!$B$4,IF(C15="L",Description!$B$5,Description!$B$6))))</f>
        <v>8</v>
      </c>
      <c r="E15" s="60">
        <v>0</v>
      </c>
      <c r="F15" s="59">
        <f t="shared" si="0"/>
        <v>0</v>
      </c>
      <c r="G15" s="68"/>
      <c r="H15" s="47"/>
      <c r="I15" s="48"/>
      <c r="J15" s="48"/>
      <c r="K15" s="48"/>
      <c r="L15" s="48"/>
      <c r="M15" s="29"/>
      <c r="N15" s="29"/>
    </row>
    <row r="16" spans="1:14" ht="15.75" thickBot="1">
      <c r="A16" s="29"/>
      <c r="B16" s="29"/>
      <c r="C16" s="38" t="s">
        <v>85</v>
      </c>
      <c r="D16" s="39">
        <f>SUM(D2:D15)</f>
        <v>94</v>
      </c>
      <c r="E16" s="40" t="s">
        <v>86</v>
      </c>
      <c r="F16" s="39">
        <f>SUM(F2:F15)</f>
        <v>0</v>
      </c>
      <c r="G16" s="29"/>
      <c r="H16" s="29"/>
      <c r="I16" s="29"/>
      <c r="J16" s="29"/>
      <c r="K16" s="29"/>
      <c r="L16" s="29"/>
      <c r="M16" s="29"/>
      <c r="N16" s="29"/>
    </row>
    <row r="17" spans="1:14" ht="15.75" thickTop="1">
      <c r="A17" s="29"/>
      <c r="B17" s="29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>
      <c r="A18" s="29"/>
      <c r="B18" s="29"/>
      <c r="C18" s="49" t="s">
        <v>87</v>
      </c>
      <c r="D18" s="50">
        <f>(F16/D16)*100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">
      <c r="A19" s="29"/>
      <c r="B19" s="29"/>
      <c r="C19" s="51" t="s">
        <v>51</v>
      </c>
      <c r="D19" s="52">
        <f>Description!I4</f>
        <v>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thickBot="1">
      <c r="A20" s="29"/>
      <c r="B20" s="29"/>
      <c r="C20" s="11" t="s">
        <v>88</v>
      </c>
      <c r="D20" s="18">
        <f>D18*D19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64.28125" style="0" customWidth="1"/>
    <col min="3" max="3" width="11.421875" style="9" customWidth="1"/>
    <col min="5" max="5" width="21.8515625" style="0" customWidth="1"/>
    <col min="7" max="7" width="22.28125" style="29" customWidth="1"/>
  </cols>
  <sheetData>
    <row r="1" spans="1:20" ht="45" customHeight="1">
      <c r="A1" s="70" t="s">
        <v>36</v>
      </c>
      <c r="B1" s="70" t="s">
        <v>34</v>
      </c>
      <c r="C1" s="70" t="s">
        <v>44</v>
      </c>
      <c r="D1" s="70" t="s">
        <v>35</v>
      </c>
      <c r="E1" s="71" t="s">
        <v>223</v>
      </c>
      <c r="F1" s="70" t="s">
        <v>43</v>
      </c>
      <c r="G1" s="69" t="s">
        <v>157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6.5">
      <c r="A2" s="19" t="s">
        <v>97</v>
      </c>
      <c r="B2" s="20" t="s">
        <v>89</v>
      </c>
      <c r="C2" s="28" t="s">
        <v>33</v>
      </c>
      <c r="D2" s="62">
        <f>IF(E2="n.a.",0,IF(C2="H",Description!$B$3,IF(C2="M",Description!$B$4,IF(C2="L",Description!$B$5,Description!$B$6))))</f>
        <v>4</v>
      </c>
      <c r="E2" s="17">
        <v>0</v>
      </c>
      <c r="F2" s="16">
        <f>IF(E2=1,D2,IF(E2=0,0,"n.a."))</f>
        <v>0</v>
      </c>
      <c r="G2" s="6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6.5">
      <c r="A3" s="19" t="s">
        <v>98</v>
      </c>
      <c r="B3" s="20" t="s">
        <v>90</v>
      </c>
      <c r="C3" s="28" t="s">
        <v>33</v>
      </c>
      <c r="D3" s="62">
        <f>IF(E3="n.a.",0,IF(C3="H",Description!$B$3,IF(C3="M",Description!$B$4,IF(C3="L",Description!$B$5,Description!$B$6))))</f>
        <v>4</v>
      </c>
      <c r="E3" s="17">
        <v>0</v>
      </c>
      <c r="F3" s="16">
        <f aca="true" t="shared" si="0" ref="F3:F13">IF(E3=1,D3,IF(E3=0,0,"n.a."))</f>
        <v>0</v>
      </c>
      <c r="G3" s="6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6.5">
      <c r="A4" s="19" t="s">
        <v>99</v>
      </c>
      <c r="B4" s="5" t="s">
        <v>91</v>
      </c>
      <c r="C4" s="22" t="s">
        <v>33</v>
      </c>
      <c r="D4" s="62">
        <f>IF(E4="n.a.",0,IF(C4="H",Description!$B$3,IF(C4="M",Description!$B$4,IF(C4="L",Description!$B$5,Description!$B$6))))</f>
        <v>4</v>
      </c>
      <c r="E4" s="17">
        <v>0</v>
      </c>
      <c r="F4" s="16">
        <f t="shared" si="0"/>
        <v>0</v>
      </c>
      <c r="G4" s="6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3">
      <c r="A5" s="19" t="s">
        <v>100</v>
      </c>
      <c r="B5" s="5" t="s">
        <v>158</v>
      </c>
      <c r="C5" s="22" t="s">
        <v>33</v>
      </c>
      <c r="D5" s="62">
        <f>IF(E5="n.a.",0,IF(C5="H",Description!$B$3,IF(C5="M",Description!$B$4,IF(C5="L",Description!$B$5,Description!$B$6))))</f>
        <v>4</v>
      </c>
      <c r="E5" s="17">
        <v>0</v>
      </c>
      <c r="F5" s="16">
        <f t="shared" si="0"/>
        <v>0</v>
      </c>
      <c r="G5" s="6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6.5">
      <c r="A6" s="19" t="s">
        <v>101</v>
      </c>
      <c r="B6" s="5" t="s">
        <v>92</v>
      </c>
      <c r="C6" s="22" t="s">
        <v>33</v>
      </c>
      <c r="D6" s="62">
        <f>IF(E6="n.a.",0,IF(C6="H",Description!$B$3,IF(C6="M",Description!$B$4,IF(C6="L",Description!$B$5,Description!$B$6))))</f>
        <v>4</v>
      </c>
      <c r="E6" s="17">
        <v>0</v>
      </c>
      <c r="F6" s="55">
        <f t="shared" si="0"/>
        <v>0</v>
      </c>
      <c r="G6" s="6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6.5">
      <c r="A7" s="19" t="s">
        <v>102</v>
      </c>
      <c r="B7" s="5" t="s">
        <v>93</v>
      </c>
      <c r="C7" s="22" t="s">
        <v>33</v>
      </c>
      <c r="D7" s="62">
        <f>IF(E7="n.a.",0,IF(C7="H",Description!$B$3,IF(C7="M",Description!$B$4,IF(C7="L",Description!$B$5,Description!$B$6))))</f>
        <v>4</v>
      </c>
      <c r="E7" s="17">
        <v>0</v>
      </c>
      <c r="F7" s="55">
        <f t="shared" si="0"/>
        <v>0</v>
      </c>
      <c r="G7" s="6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6.5">
      <c r="A8" s="19" t="s">
        <v>103</v>
      </c>
      <c r="B8" s="5" t="s">
        <v>94</v>
      </c>
      <c r="C8" s="22" t="s">
        <v>27</v>
      </c>
      <c r="D8" s="62">
        <f>IF(E8="n.a.",0,IF(C8="H",Description!$B$3,IF(C8="M",Description!$B$4,IF(C8="L",Description!$B$5,Description!$B$6))))</f>
        <v>8</v>
      </c>
      <c r="E8" s="17">
        <v>0</v>
      </c>
      <c r="F8" s="55">
        <f t="shared" si="0"/>
        <v>0</v>
      </c>
      <c r="G8" s="6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6.5">
      <c r="A9" s="19" t="s">
        <v>104</v>
      </c>
      <c r="B9" s="30" t="s">
        <v>168</v>
      </c>
      <c r="C9" s="22" t="s">
        <v>33</v>
      </c>
      <c r="D9" s="62">
        <f>IF(E9="n.a.",0,IF(C9="H",Description!$B$3,IF(C9="M",Description!$B$4,IF(C9="L",Description!$B$5,Description!$B$6))))</f>
        <v>4</v>
      </c>
      <c r="E9" s="17">
        <v>0</v>
      </c>
      <c r="F9" s="55">
        <f t="shared" si="0"/>
        <v>0</v>
      </c>
      <c r="G9" s="68"/>
      <c r="H9" s="72"/>
      <c r="I9" s="47"/>
      <c r="J9" s="48"/>
      <c r="K9" s="48"/>
      <c r="L9" s="48"/>
      <c r="M9" s="48"/>
      <c r="N9" s="29"/>
      <c r="O9" s="29"/>
      <c r="P9" s="29"/>
      <c r="Q9" s="29"/>
      <c r="R9" s="29"/>
      <c r="S9" s="29"/>
      <c r="T9" s="29"/>
    </row>
    <row r="10" spans="1:20" ht="16.5">
      <c r="A10" s="19" t="s">
        <v>105</v>
      </c>
      <c r="B10" s="30" t="s">
        <v>205</v>
      </c>
      <c r="C10" s="28" t="s">
        <v>33</v>
      </c>
      <c r="D10" s="62">
        <f>IF(E10="n.a.",0,IF(C10="H",Description!$B$3,IF(C10="M",Description!$B$4,IF(C10="L",Description!$B$5,Description!$B$6))))</f>
        <v>4</v>
      </c>
      <c r="E10" s="54">
        <v>0</v>
      </c>
      <c r="F10" s="55">
        <f>IF(E10=1,D10,IF(E10=0,0,"n.a."))</f>
        <v>0</v>
      </c>
      <c r="G10" s="68"/>
      <c r="H10" s="72"/>
      <c r="I10" s="47"/>
      <c r="J10" s="48"/>
      <c r="K10" s="48"/>
      <c r="L10" s="48"/>
      <c r="M10" s="48"/>
      <c r="N10" s="29"/>
      <c r="O10" s="29"/>
      <c r="P10" s="29"/>
      <c r="Q10" s="29"/>
      <c r="R10" s="29"/>
      <c r="S10" s="29"/>
      <c r="T10" s="29"/>
    </row>
    <row r="11" spans="1:20" ht="20.25" customHeight="1">
      <c r="A11" s="19" t="s">
        <v>106</v>
      </c>
      <c r="B11" s="53" t="s">
        <v>206</v>
      </c>
      <c r="C11" s="28" t="s">
        <v>27</v>
      </c>
      <c r="D11" s="62">
        <f>IF(E11="n.a.",0,IF(C11="H",Description!$B$3,IF(C11="M",Description!$B$4,IF(C11="L",Description!$B$5,Description!$B$6))))</f>
        <v>8</v>
      </c>
      <c r="E11" s="54">
        <v>0</v>
      </c>
      <c r="F11" s="55">
        <f t="shared" si="0"/>
        <v>0</v>
      </c>
      <c r="G11" s="68"/>
      <c r="H11" s="34"/>
      <c r="I11" s="47"/>
      <c r="J11" s="48"/>
      <c r="K11" s="48"/>
      <c r="L11" s="48"/>
      <c r="M11" s="48"/>
      <c r="N11" s="29"/>
      <c r="O11" s="29"/>
      <c r="P11" s="29"/>
      <c r="Q11" s="29"/>
      <c r="R11" s="29"/>
      <c r="S11" s="29"/>
      <c r="T11" s="29"/>
    </row>
    <row r="12" spans="1:20" ht="16.5">
      <c r="A12" s="19" t="s">
        <v>107</v>
      </c>
      <c r="B12" s="5" t="s">
        <v>164</v>
      </c>
      <c r="C12" s="22" t="s">
        <v>30</v>
      </c>
      <c r="D12" s="62">
        <f>IF(E12="n.a.",0,IF(C12="H",Description!$B$3,IF(C12="M",Description!$B$4,IF(C12="L",Description!$B$5,Description!$B$6))))</f>
        <v>2</v>
      </c>
      <c r="E12" s="17">
        <v>0</v>
      </c>
      <c r="F12" s="55">
        <f t="shared" si="0"/>
        <v>0</v>
      </c>
      <c r="G12" s="6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6.5">
      <c r="A13" s="19" t="s">
        <v>108</v>
      </c>
      <c r="B13" s="94" t="s">
        <v>227</v>
      </c>
      <c r="C13" s="22" t="s">
        <v>27</v>
      </c>
      <c r="D13" s="62">
        <f>IF(E13="n.a.",0,IF(C13="H",'[2]Description'!$B$3,IF(C13="M",'[2]Description'!$B$4,IF(C13="L",'[2]Description'!$B$5,'[2]Description'!$B$6))))</f>
        <v>8</v>
      </c>
      <c r="E13" s="17">
        <v>0</v>
      </c>
      <c r="F13" s="55">
        <f t="shared" si="0"/>
        <v>0</v>
      </c>
      <c r="G13" s="6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5.75" thickBot="1">
      <c r="A14" s="29"/>
      <c r="B14" s="29"/>
      <c r="C14" s="38" t="s">
        <v>111</v>
      </c>
      <c r="D14" s="39">
        <f>SUM(D2:D13)</f>
        <v>58</v>
      </c>
      <c r="E14" s="40" t="s">
        <v>112</v>
      </c>
      <c r="F14" s="39">
        <f>SUM(F2:F13)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6.5" thickBot="1" thickTop="1">
      <c r="A15" s="29"/>
      <c r="B15" s="29"/>
      <c r="C15" s="34"/>
      <c r="D15" s="29"/>
      <c r="E15" s="29"/>
      <c r="F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5">
      <c r="A16" s="29"/>
      <c r="B16" s="29"/>
      <c r="C16" s="41" t="s">
        <v>113</v>
      </c>
      <c r="D16" s="42">
        <f>(F14/D14)*100</f>
        <v>0</v>
      </c>
      <c r="E16" s="29"/>
      <c r="F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5">
      <c r="A17" s="29"/>
      <c r="B17" s="29"/>
      <c r="C17" s="43" t="s">
        <v>53</v>
      </c>
      <c r="D17" s="44">
        <f>Description!I5</f>
        <v>2</v>
      </c>
      <c r="E17" s="29"/>
      <c r="F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5.75" thickBot="1">
      <c r="A18" s="29"/>
      <c r="B18" s="29"/>
      <c r="C18" s="11" t="s">
        <v>114</v>
      </c>
      <c r="D18" s="18">
        <f>D16*D17</f>
        <v>0</v>
      </c>
      <c r="E18" s="29"/>
      <c r="F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5">
      <c r="A19" s="29"/>
      <c r="B19" s="29"/>
      <c r="C19" s="34"/>
      <c r="D19" s="29"/>
      <c r="E19" s="29"/>
      <c r="F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5">
      <c r="A20" s="29"/>
      <c r="B20" s="29"/>
      <c r="C20" s="34"/>
      <c r="D20" s="29"/>
      <c r="E20" s="29"/>
      <c r="F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>
      <c r="A21" s="29"/>
      <c r="B21" s="29"/>
      <c r="C21" s="34"/>
      <c r="D21" s="29"/>
      <c r="E21" s="29"/>
      <c r="F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5">
      <c r="A22" s="29"/>
      <c r="B22" s="29"/>
      <c r="C22" s="34"/>
      <c r="D22" s="29"/>
      <c r="E22" s="29"/>
      <c r="F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5">
      <c r="A23" s="29"/>
      <c r="B23" s="29"/>
      <c r="C23" s="34"/>
      <c r="D23" s="29"/>
      <c r="E23" s="29"/>
      <c r="F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5">
      <c r="A24" s="29"/>
      <c r="B24" s="29"/>
      <c r="C24" s="34"/>
      <c r="D24" s="29"/>
      <c r="E24" s="29"/>
      <c r="F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5">
      <c r="A25" s="29"/>
      <c r="B25" s="29"/>
      <c r="C25" s="34"/>
      <c r="D25" s="29"/>
      <c r="E25" s="29"/>
      <c r="F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5">
      <c r="A26" s="29"/>
      <c r="B26" s="29"/>
      <c r="C26" s="34"/>
      <c r="D26" s="29"/>
      <c r="E26" s="29"/>
      <c r="F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5">
      <c r="A27" s="29"/>
      <c r="B27" s="29"/>
      <c r="C27" s="34"/>
      <c r="D27" s="29"/>
      <c r="E27" s="29"/>
      <c r="F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5">
      <c r="A28" s="29"/>
      <c r="B28" s="29"/>
      <c r="C28" s="34"/>
      <c r="D28" s="29"/>
      <c r="E28" s="29"/>
      <c r="F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29"/>
      <c r="B29" s="29"/>
      <c r="C29" s="34"/>
      <c r="D29" s="29"/>
      <c r="E29" s="29"/>
      <c r="F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29"/>
      <c r="B30" s="29"/>
      <c r="C30" s="34"/>
      <c r="D30" s="29"/>
      <c r="E30" s="29"/>
      <c r="F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29"/>
      <c r="B31" s="29"/>
      <c r="C31" s="34"/>
      <c r="D31" s="29"/>
      <c r="E31" s="29"/>
      <c r="F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5">
      <c r="A32" s="29"/>
      <c r="B32" s="29"/>
      <c r="C32" s="34"/>
      <c r="D32" s="29"/>
      <c r="E32" s="29"/>
      <c r="F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5">
      <c r="A33" s="29"/>
      <c r="B33" s="29"/>
      <c r="C33" s="34"/>
      <c r="D33" s="29"/>
      <c r="E33" s="29"/>
      <c r="F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5">
      <c r="A34" s="29"/>
      <c r="B34" s="29"/>
      <c r="C34" s="34"/>
      <c r="D34" s="29"/>
      <c r="E34" s="29"/>
      <c r="F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5">
      <c r="A35" s="29"/>
      <c r="B35" s="29"/>
      <c r="C35" s="34"/>
      <c r="D35" s="29"/>
      <c r="E35" s="29"/>
      <c r="F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5">
      <c r="A36" s="29"/>
      <c r="B36" s="29"/>
      <c r="C36" s="34"/>
      <c r="D36" s="29"/>
      <c r="E36" s="29"/>
      <c r="F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15">
      <c r="A37" s="29"/>
      <c r="B37" s="29"/>
      <c r="C37" s="34"/>
      <c r="D37" s="29"/>
      <c r="E37" s="29"/>
      <c r="F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5">
      <c r="A38" s="29"/>
      <c r="B38" s="29"/>
      <c r="C38" s="34"/>
      <c r="D38" s="29"/>
      <c r="E38" s="29"/>
      <c r="F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5">
      <c r="A39" s="29"/>
      <c r="B39" s="29"/>
      <c r="C39" s="34"/>
      <c r="D39" s="29"/>
      <c r="E39" s="29"/>
      <c r="F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5">
      <c r="A40" s="29"/>
      <c r="B40" s="29"/>
      <c r="C40" s="34"/>
      <c r="D40" s="29"/>
      <c r="E40" s="29"/>
      <c r="F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5">
      <c r="A41" s="29"/>
      <c r="B41" s="29"/>
      <c r="C41" s="34"/>
      <c r="D41" s="29"/>
      <c r="E41" s="29"/>
      <c r="F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5">
      <c r="A42" s="29"/>
      <c r="B42" s="29"/>
      <c r="C42" s="34"/>
      <c r="D42" s="29"/>
      <c r="E42" s="29"/>
      <c r="F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5">
      <c r="A43" s="29"/>
      <c r="B43" s="29"/>
      <c r="C43" s="34"/>
      <c r="D43" s="29"/>
      <c r="E43" s="29"/>
      <c r="F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5">
      <c r="A44" s="29"/>
      <c r="B44" s="29"/>
      <c r="C44" s="34"/>
      <c r="D44" s="29"/>
      <c r="E44" s="29"/>
      <c r="F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15">
      <c r="A45" s="29"/>
      <c r="B45" s="29"/>
      <c r="C45" s="34"/>
      <c r="D45" s="29"/>
      <c r="E45" s="29"/>
      <c r="F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15">
      <c r="A46" s="29"/>
      <c r="B46" s="29"/>
      <c r="C46" s="34"/>
      <c r="D46" s="29"/>
      <c r="E46" s="29"/>
      <c r="F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5">
      <c r="A47" s="29"/>
      <c r="B47" s="29"/>
      <c r="C47" s="34"/>
      <c r="D47" s="29"/>
      <c r="E47" s="29"/>
      <c r="F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5">
      <c r="A48" s="29"/>
      <c r="B48" s="29"/>
      <c r="C48" s="34"/>
      <c r="D48" s="29"/>
      <c r="E48" s="29"/>
      <c r="F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5">
      <c r="A49" s="29"/>
      <c r="B49" s="29"/>
      <c r="C49" s="34"/>
      <c r="D49" s="29"/>
      <c r="E49" s="29"/>
      <c r="F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15">
      <c r="A50" s="29"/>
      <c r="B50" s="29"/>
      <c r="C50" s="34"/>
      <c r="D50" s="29"/>
      <c r="E50" s="29"/>
      <c r="F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15">
      <c r="A51" s="29"/>
      <c r="B51" s="29"/>
      <c r="C51" s="34"/>
      <c r="D51" s="29"/>
      <c r="E51" s="29"/>
      <c r="F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15">
      <c r="A52" s="29"/>
      <c r="B52" s="29"/>
      <c r="C52" s="34"/>
      <c r="D52" s="29"/>
      <c r="E52" s="29"/>
      <c r="F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5">
      <c r="A53" s="29"/>
      <c r="B53" s="29"/>
      <c r="C53" s="34"/>
      <c r="D53" s="29"/>
      <c r="E53" s="29"/>
      <c r="F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15">
      <c r="A54" s="29"/>
      <c r="B54" s="29"/>
      <c r="C54" s="34"/>
      <c r="D54" s="29"/>
      <c r="E54" s="29"/>
      <c r="F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5">
      <c r="A55" s="29"/>
      <c r="B55" s="29"/>
      <c r="C55" s="34"/>
      <c r="D55" s="29"/>
      <c r="E55" s="29"/>
      <c r="F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5">
      <c r="A56" s="29"/>
      <c r="B56" s="29"/>
      <c r="C56" s="34"/>
      <c r="D56" s="29"/>
      <c r="E56" s="29"/>
      <c r="F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5">
      <c r="A57" s="29"/>
      <c r="B57" s="29"/>
      <c r="C57" s="34"/>
      <c r="D57" s="29"/>
      <c r="E57" s="29"/>
      <c r="F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5">
      <c r="A58" s="29"/>
      <c r="B58" s="29"/>
      <c r="C58" s="34"/>
      <c r="D58" s="29"/>
      <c r="E58" s="29"/>
      <c r="F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5">
      <c r="A59" s="29"/>
      <c r="B59" s="29"/>
      <c r="C59" s="34"/>
      <c r="D59" s="29"/>
      <c r="E59" s="29"/>
      <c r="F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5">
      <c r="A60" s="29"/>
      <c r="B60" s="29"/>
      <c r="C60" s="34"/>
      <c r="D60" s="29"/>
      <c r="E60" s="29"/>
      <c r="F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5">
      <c r="A61" s="29"/>
      <c r="B61" s="29"/>
      <c r="C61" s="34"/>
      <c r="D61" s="29"/>
      <c r="E61" s="29"/>
      <c r="F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5">
      <c r="A62" s="29"/>
      <c r="B62" s="29"/>
      <c r="C62" s="34"/>
      <c r="D62" s="29"/>
      <c r="E62" s="29"/>
      <c r="F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15">
      <c r="A63" s="29"/>
      <c r="B63" s="29"/>
      <c r="C63" s="34"/>
      <c r="D63" s="29"/>
      <c r="E63" s="29"/>
      <c r="F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5">
      <c r="A64" s="29"/>
      <c r="B64" s="29"/>
      <c r="C64" s="34"/>
      <c r="D64" s="29"/>
      <c r="E64" s="29"/>
      <c r="F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15">
      <c r="A65" s="29"/>
      <c r="B65" s="29"/>
      <c r="C65" s="34"/>
      <c r="D65" s="29"/>
      <c r="E65" s="29"/>
      <c r="F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5">
      <c r="A66" s="29"/>
      <c r="B66" s="29"/>
      <c r="C66" s="34"/>
      <c r="D66" s="29"/>
      <c r="E66" s="29"/>
      <c r="F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5">
      <c r="A67" s="29"/>
      <c r="B67" s="29"/>
      <c r="C67" s="34"/>
      <c r="D67" s="29"/>
      <c r="E67" s="29"/>
      <c r="F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15">
      <c r="A68" s="29"/>
      <c r="B68" s="29"/>
      <c r="C68" s="34"/>
      <c r="D68" s="29"/>
      <c r="E68" s="29"/>
      <c r="F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5">
      <c r="A69" s="29"/>
      <c r="B69" s="29"/>
      <c r="C69" s="34"/>
      <c r="D69" s="29"/>
      <c r="E69" s="29"/>
      <c r="F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5">
      <c r="A70" s="29"/>
      <c r="B70" s="29"/>
      <c r="C70" s="34"/>
      <c r="D70" s="29"/>
      <c r="E70" s="29"/>
      <c r="F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5">
      <c r="A71" s="29"/>
      <c r="B71" s="29"/>
      <c r="C71" s="34"/>
      <c r="D71" s="29"/>
      <c r="E71" s="29"/>
      <c r="F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5">
      <c r="A72" s="29"/>
      <c r="B72" s="29"/>
      <c r="C72" s="34"/>
      <c r="D72" s="29"/>
      <c r="E72" s="29"/>
      <c r="F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5">
      <c r="A73" s="29"/>
      <c r="B73" s="29"/>
      <c r="C73" s="34"/>
      <c r="D73" s="29"/>
      <c r="E73" s="29"/>
      <c r="F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5">
      <c r="A74" s="29"/>
      <c r="B74" s="29"/>
      <c r="C74" s="34"/>
      <c r="D74" s="29"/>
      <c r="E74" s="29"/>
      <c r="F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5">
      <c r="A75" s="29"/>
      <c r="B75" s="29"/>
      <c r="C75" s="34"/>
      <c r="D75" s="29"/>
      <c r="E75" s="29"/>
      <c r="F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5">
      <c r="A76" s="29"/>
      <c r="B76" s="29"/>
      <c r="C76" s="34"/>
      <c r="D76" s="29"/>
      <c r="E76" s="29"/>
      <c r="F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5">
      <c r="A77" s="29"/>
      <c r="B77" s="29"/>
      <c r="C77" s="34"/>
      <c r="D77" s="29"/>
      <c r="E77" s="29"/>
      <c r="F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5">
      <c r="A78" s="29"/>
      <c r="B78" s="29"/>
      <c r="C78" s="34"/>
      <c r="D78" s="29"/>
      <c r="E78" s="29"/>
      <c r="F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5">
      <c r="A79" s="29"/>
      <c r="B79" s="29"/>
      <c r="C79" s="34"/>
      <c r="D79" s="29"/>
      <c r="E79" s="29"/>
      <c r="F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5">
      <c r="A80" s="29"/>
      <c r="B80" s="29"/>
      <c r="C80" s="34"/>
      <c r="D80" s="29"/>
      <c r="E80" s="29"/>
      <c r="F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5">
      <c r="A81" s="29"/>
      <c r="B81" s="29"/>
      <c r="C81" s="34"/>
      <c r="D81" s="29"/>
      <c r="E81" s="29"/>
      <c r="F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5">
      <c r="A82" s="29"/>
      <c r="B82" s="29"/>
      <c r="C82" s="34"/>
      <c r="D82" s="29"/>
      <c r="E82" s="29"/>
      <c r="F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ht="15">
      <c r="A83" s="29"/>
      <c r="B83" s="29"/>
      <c r="C83" s="34"/>
      <c r="D83" s="29"/>
      <c r="E83" s="29"/>
      <c r="F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ht="15">
      <c r="A84" s="29"/>
      <c r="B84" s="29"/>
      <c r="C84" s="34"/>
      <c r="D84" s="29"/>
      <c r="E84" s="29"/>
      <c r="F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ht="15">
      <c r="A85" s="29"/>
      <c r="B85" s="29"/>
      <c r="C85" s="34"/>
      <c r="D85" s="29"/>
      <c r="E85" s="29"/>
      <c r="F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ht="15">
      <c r="A86" s="29"/>
      <c r="B86" s="29"/>
      <c r="C86" s="34"/>
      <c r="D86" s="29"/>
      <c r="E86" s="29"/>
      <c r="F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ht="15">
      <c r="A87" s="29"/>
      <c r="B87" s="29"/>
      <c r="C87" s="34"/>
      <c r="D87" s="29"/>
      <c r="E87" s="29"/>
      <c r="F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ht="15">
      <c r="A88" s="29"/>
      <c r="B88" s="29"/>
      <c r="C88" s="34"/>
      <c r="D88" s="29"/>
      <c r="E88" s="29"/>
      <c r="F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ht="15">
      <c r="A89" s="29"/>
      <c r="B89" s="29"/>
      <c r="C89" s="34"/>
      <c r="D89" s="29"/>
      <c r="E89" s="29"/>
      <c r="F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ht="15">
      <c r="A90" s="29"/>
      <c r="B90" s="29"/>
      <c r="C90" s="34"/>
      <c r="D90" s="29"/>
      <c r="E90" s="29"/>
      <c r="F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5">
      <c r="A91" s="29"/>
      <c r="B91" s="29"/>
      <c r="C91" s="34"/>
      <c r="D91" s="29"/>
      <c r="E91" s="29"/>
      <c r="F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ht="15">
      <c r="A92" s="29"/>
      <c r="B92" s="29"/>
      <c r="C92" s="34"/>
      <c r="D92" s="29"/>
      <c r="E92" s="29"/>
      <c r="F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ht="15">
      <c r="A93" s="29"/>
      <c r="B93" s="29"/>
      <c r="C93" s="34"/>
      <c r="D93" s="29"/>
      <c r="E93" s="29"/>
      <c r="F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ht="15">
      <c r="A94" s="29"/>
      <c r="B94" s="29"/>
      <c r="C94" s="34"/>
      <c r="D94" s="29"/>
      <c r="E94" s="29"/>
      <c r="F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ht="15">
      <c r="A95" s="29"/>
      <c r="B95" s="29"/>
      <c r="C95" s="34"/>
      <c r="D95" s="29"/>
      <c r="E95" s="29"/>
      <c r="F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ht="15">
      <c r="A96" s="29"/>
      <c r="B96" s="29"/>
      <c r="C96" s="34"/>
      <c r="D96" s="29"/>
      <c r="E96" s="29"/>
      <c r="F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1:20" ht="15">
      <c r="A97" s="29"/>
      <c r="B97" s="29"/>
      <c r="C97" s="34"/>
      <c r="D97" s="29"/>
      <c r="E97" s="29"/>
      <c r="F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1:20" ht="15">
      <c r="A98" s="29"/>
      <c r="B98" s="29"/>
      <c r="C98" s="34"/>
      <c r="D98" s="29"/>
      <c r="E98" s="29"/>
      <c r="F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</sheetData>
  <sheetProtection/>
  <printOptions/>
  <pageMargins left="0.7" right="0.7" top="0.787401575" bottom="0.7874015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2">
      <selection activeCell="E35" sqref="E35"/>
    </sheetView>
  </sheetViews>
  <sheetFormatPr defaultColWidth="11.421875" defaultRowHeight="15"/>
  <cols>
    <col min="2" max="2" width="58.140625" style="0" customWidth="1"/>
    <col min="5" max="5" width="21.8515625" style="0" customWidth="1"/>
    <col min="7" max="7" width="22.28125" style="0" customWidth="1"/>
  </cols>
  <sheetData>
    <row r="1" spans="1:18" ht="45" customHeight="1">
      <c r="A1" s="76" t="s">
        <v>36</v>
      </c>
      <c r="B1" s="76" t="s">
        <v>34</v>
      </c>
      <c r="C1" s="76" t="s">
        <v>44</v>
      </c>
      <c r="D1" s="76" t="s">
        <v>35</v>
      </c>
      <c r="E1" s="71" t="s">
        <v>223</v>
      </c>
      <c r="F1" s="76" t="s">
        <v>43</v>
      </c>
      <c r="G1" s="69" t="s">
        <v>157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6.5">
      <c r="A2" s="21" t="s">
        <v>118</v>
      </c>
      <c r="B2" s="5" t="s">
        <v>169</v>
      </c>
      <c r="C2" s="22" t="s">
        <v>27</v>
      </c>
      <c r="D2" s="12">
        <f>IF(E2="n.a.",0,IF(C2="H",Description!$B$3,IF(C2="M",Description!$B$4,IF(C2="L",Description!$B$5,Description!$B$6))))</f>
        <v>8</v>
      </c>
      <c r="E2" s="17">
        <v>0</v>
      </c>
      <c r="F2" s="16">
        <f aca="true" t="shared" si="0" ref="F2:F15">IF(E2=1,D2,IF(E2=0,0,"n.a."))</f>
        <v>0</v>
      </c>
      <c r="G2" s="6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6.5">
      <c r="A3" s="21" t="s">
        <v>119</v>
      </c>
      <c r="B3" s="5" t="s">
        <v>173</v>
      </c>
      <c r="C3" s="22" t="s">
        <v>27</v>
      </c>
      <c r="D3" s="12">
        <f>IF(E3="n.a.",0,IF(C3="H",Description!$B$3,IF(C3="M",Description!$B$4,IF(C3="L",Description!$B$5,Description!$B$6))))</f>
        <v>8</v>
      </c>
      <c r="E3" s="17">
        <v>0</v>
      </c>
      <c r="F3" s="16">
        <f t="shared" si="0"/>
        <v>0</v>
      </c>
      <c r="G3" s="6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6.5">
      <c r="A4" s="21" t="s">
        <v>120</v>
      </c>
      <c r="B4" s="7" t="s">
        <v>121</v>
      </c>
      <c r="C4" s="22" t="s">
        <v>33</v>
      </c>
      <c r="D4" s="12">
        <f>IF(E4="n.a.",0,IF(C4="H",Description!$B$3,IF(C4="M",Description!$B$4,IF(C4="L",Description!$B$5,Description!$B$6))))</f>
        <v>4</v>
      </c>
      <c r="E4" s="17">
        <v>0</v>
      </c>
      <c r="F4" s="16">
        <f t="shared" si="0"/>
        <v>0</v>
      </c>
      <c r="G4" s="6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6.5">
      <c r="A5" s="21" t="s">
        <v>201</v>
      </c>
      <c r="B5" s="7" t="s">
        <v>122</v>
      </c>
      <c r="C5" s="22" t="s">
        <v>30</v>
      </c>
      <c r="D5" s="12">
        <f>IF(E5="n.a.",0,IF(C5="H",Description!$B$3,IF(C5="M",Description!$B$4,IF(C5="L",Description!$B$5,Description!$B$6))))</f>
        <v>2</v>
      </c>
      <c r="E5" s="17">
        <v>0</v>
      </c>
      <c r="F5" s="16">
        <f t="shared" si="0"/>
        <v>0</v>
      </c>
      <c r="G5" s="6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6.5">
      <c r="A6" s="21" t="s">
        <v>202</v>
      </c>
      <c r="B6" s="90" t="s">
        <v>222</v>
      </c>
      <c r="C6" s="61" t="s">
        <v>27</v>
      </c>
      <c r="D6" s="12">
        <f>IF(E6="n.a.",0,IF(C6="H",Description!$B$3,IF(C6="M",Description!$B$4,IF(C6="L",Description!$B$5,Description!$B$6))))</f>
        <v>8</v>
      </c>
      <c r="E6" s="17">
        <v>0</v>
      </c>
      <c r="F6" s="16">
        <f t="shared" si="0"/>
        <v>0</v>
      </c>
      <c r="G6" s="6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6.5">
      <c r="A7" s="21" t="s">
        <v>203</v>
      </c>
      <c r="B7" s="90" t="s">
        <v>221</v>
      </c>
      <c r="C7" s="61" t="s">
        <v>27</v>
      </c>
      <c r="D7" s="12">
        <f>IF(E7="n.a.",0,IF(C7="H",Description!$B$3,IF(C7="M",Description!$B$4,IF(C7="L",Description!$B$5,Description!$B$6))))</f>
        <v>8</v>
      </c>
      <c r="E7" s="17">
        <v>0</v>
      </c>
      <c r="F7" s="16">
        <f t="shared" si="0"/>
        <v>0</v>
      </c>
      <c r="G7" s="6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6.5">
      <c r="A8" s="21" t="s">
        <v>204</v>
      </c>
      <c r="B8" s="90" t="s">
        <v>216</v>
      </c>
      <c r="C8" s="61" t="s">
        <v>33</v>
      </c>
      <c r="D8" s="12">
        <f>IF(E8="n.a.",0,IF(C8="H",Description!$B$3,IF(C8="M",Description!$B$4,IF(C8="L",Description!$B$5,Description!$B$6))))</f>
        <v>4</v>
      </c>
      <c r="E8" s="17">
        <v>0</v>
      </c>
      <c r="F8" s="16">
        <f>IF(E8=1,D8,IF(E8=0,0,"n.a."))</f>
        <v>0</v>
      </c>
      <c r="G8" s="6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6.5">
      <c r="A9" s="21" t="s">
        <v>209</v>
      </c>
      <c r="B9" s="90" t="s">
        <v>217</v>
      </c>
      <c r="C9" s="61" t="s">
        <v>30</v>
      </c>
      <c r="D9" s="12">
        <f>IF(E9="n.a.",0,IF(C9="H",Description!$B$3,IF(C9="M",Description!$B$4,IF(C9="L",Description!$B$5,Description!$B$6))))</f>
        <v>2</v>
      </c>
      <c r="E9" s="17">
        <v>0</v>
      </c>
      <c r="F9" s="16">
        <f t="shared" si="0"/>
        <v>0</v>
      </c>
      <c r="G9" s="6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6.5">
      <c r="A10" s="21" t="s">
        <v>210</v>
      </c>
      <c r="B10" s="90" t="s">
        <v>218</v>
      </c>
      <c r="C10" s="61" t="s">
        <v>30</v>
      </c>
      <c r="D10" s="12">
        <f>IF(E10="n.a.",0,IF(C10="H",Description!$B$3,IF(C10="M",Description!$B$4,IF(C10="L",Description!$B$5,Description!$B$6))))</f>
        <v>2</v>
      </c>
      <c r="E10" s="17">
        <v>0</v>
      </c>
      <c r="F10" s="16">
        <f t="shared" si="0"/>
        <v>0</v>
      </c>
      <c r="G10" s="6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6.5">
      <c r="A11" s="21" t="s">
        <v>211</v>
      </c>
      <c r="B11" s="90" t="s">
        <v>219</v>
      </c>
      <c r="C11" s="61" t="s">
        <v>30</v>
      </c>
      <c r="D11" s="12">
        <f>IF(E11="n.a.",0,IF(C11="H",Description!$B$3,IF(C11="M",Description!$B$4,IF(C11="L",Description!$B$5,Description!$B$6))))</f>
        <v>2</v>
      </c>
      <c r="E11" s="17">
        <v>0</v>
      </c>
      <c r="F11" s="16">
        <f>IF(E11=1,D11,IF(E11=0,0,"n.a."))</f>
        <v>0</v>
      </c>
      <c r="G11" s="6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6.5">
      <c r="A12" s="21" t="s">
        <v>212</v>
      </c>
      <c r="B12" s="90" t="s">
        <v>220</v>
      </c>
      <c r="C12" s="61" t="s">
        <v>30</v>
      </c>
      <c r="D12" s="12">
        <f>IF(E12="n.a.",0,IF(C12="H",Description!$B$3,IF(C12="M",Description!$B$4,IF(C12="L",Description!$B$5,Description!$B$6))))</f>
        <v>2</v>
      </c>
      <c r="E12" s="17">
        <v>0</v>
      </c>
      <c r="F12" s="16">
        <f>IF(E12=1,D12,IF(E12=0,0,"n.a."))</f>
        <v>0</v>
      </c>
      <c r="G12" s="6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6.5">
      <c r="A13" s="21" t="s">
        <v>213</v>
      </c>
      <c r="B13" s="7" t="s">
        <v>115</v>
      </c>
      <c r="C13" s="22" t="s">
        <v>30</v>
      </c>
      <c r="D13" s="12">
        <f>IF(E13="n.a.",0,IF(C13="H",Description!$B$3,IF(C13="M",Description!$B$4,IF(C13="L",Description!$B$5,Description!$B$6))))</f>
        <v>2</v>
      </c>
      <c r="E13" s="17">
        <v>0</v>
      </c>
      <c r="F13" s="16">
        <f t="shared" si="0"/>
        <v>0</v>
      </c>
      <c r="G13" s="6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6.5">
      <c r="A14" s="21" t="s">
        <v>214</v>
      </c>
      <c r="B14" s="7" t="s">
        <v>116</v>
      </c>
      <c r="C14" s="22" t="s">
        <v>30</v>
      </c>
      <c r="D14" s="12">
        <f>IF(E14="n.a.",0,IF(C14="H",Description!$B$3,IF(C14="M",Description!$B$4,IF(C14="L",Description!$B$5,Description!$B$6))))</f>
        <v>2</v>
      </c>
      <c r="E14" s="17">
        <v>0</v>
      </c>
      <c r="F14" s="16">
        <f t="shared" si="0"/>
        <v>0</v>
      </c>
      <c r="G14" s="6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34.5" customHeight="1">
      <c r="A15" s="21" t="s">
        <v>215</v>
      </c>
      <c r="B15" s="5" t="s">
        <v>167</v>
      </c>
      <c r="C15" s="22" t="s">
        <v>27</v>
      </c>
      <c r="D15" s="12">
        <f>IF(E15="n.a.",0,IF(C15="H",Description!$B$3,IF(C15="M",Description!$B$4,IF(C15="L",Description!$B$5,Description!$B$6))))</f>
        <v>8</v>
      </c>
      <c r="E15" s="17">
        <v>0</v>
      </c>
      <c r="F15" s="16">
        <f t="shared" si="0"/>
        <v>0</v>
      </c>
      <c r="G15" s="6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 thickBot="1">
      <c r="A16" s="29"/>
      <c r="B16" s="29"/>
      <c r="C16" s="38" t="s">
        <v>123</v>
      </c>
      <c r="D16" s="39">
        <f>SUM(D2:D15)</f>
        <v>62</v>
      </c>
      <c r="E16" s="40" t="s">
        <v>124</v>
      </c>
      <c r="F16" s="39">
        <f>SUM(F2:F15)</f>
        <v>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6.5" thickBot="1" thickTop="1">
      <c r="A17" s="29"/>
      <c r="B17" s="29"/>
      <c r="C17" s="36"/>
      <c r="D17" s="37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>
      <c r="A18" s="29"/>
      <c r="B18" s="29"/>
      <c r="C18" s="41" t="s">
        <v>125</v>
      </c>
      <c r="D18" s="42">
        <f>(F16/D16)*100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">
      <c r="A19" s="29"/>
      <c r="B19" s="29"/>
      <c r="C19" s="43" t="s">
        <v>55</v>
      </c>
      <c r="D19" s="44">
        <f>Description!I6</f>
        <v>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.75" thickBot="1">
      <c r="A20" s="29"/>
      <c r="B20" s="29"/>
      <c r="C20" s="11" t="s">
        <v>126</v>
      </c>
      <c r="D20" s="18">
        <f>D18*D19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7">
      <selection activeCell="E24" sqref="E24"/>
    </sheetView>
  </sheetViews>
  <sheetFormatPr defaultColWidth="11.421875" defaultRowHeight="15"/>
  <cols>
    <col min="2" max="2" width="58.140625" style="0" customWidth="1"/>
    <col min="5" max="5" width="21.8515625" style="0" customWidth="1"/>
    <col min="7" max="7" width="22.28125" style="0" customWidth="1"/>
  </cols>
  <sheetData>
    <row r="1" spans="1:18" ht="45" customHeight="1">
      <c r="A1" s="76" t="s">
        <v>36</v>
      </c>
      <c r="B1" s="76" t="s">
        <v>34</v>
      </c>
      <c r="C1" s="76" t="s">
        <v>44</v>
      </c>
      <c r="D1" s="76" t="s">
        <v>35</v>
      </c>
      <c r="E1" s="71" t="s">
        <v>223</v>
      </c>
      <c r="F1" s="76" t="s">
        <v>43</v>
      </c>
      <c r="G1" s="69" t="s">
        <v>157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6.5">
      <c r="A2" s="87" t="s">
        <v>179</v>
      </c>
      <c r="B2" s="88" t="s">
        <v>163</v>
      </c>
      <c r="C2" s="61" t="s">
        <v>27</v>
      </c>
      <c r="D2" s="12">
        <f>IF(E2="n.a.",0,IF(C2="H",Description!$B$3,IF(C2="M",Description!$B$4,IF(C2="L",Description!$B$5,Description!$B$6))))</f>
        <v>8</v>
      </c>
      <c r="E2" s="17"/>
      <c r="F2" s="68">
        <f>IF(E2=1,D2,IF(E2=0,0,"n.a."))</f>
        <v>0</v>
      </c>
      <c r="G2" s="6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33">
      <c r="A3" s="87" t="s">
        <v>180</v>
      </c>
      <c r="B3" s="88" t="s">
        <v>95</v>
      </c>
      <c r="C3" s="61" t="s">
        <v>27</v>
      </c>
      <c r="D3" s="12">
        <f>IF(E3="n.a.",0,IF(C3="H",Description!$B$3,IF(C3="M",Description!$B$4,IF(C3="L",Description!$B$5,Description!$B$6))))</f>
        <v>8</v>
      </c>
      <c r="E3" s="17"/>
      <c r="F3" s="68">
        <f aca="true" t="shared" si="0" ref="F3:F17">IF(E3=1,D3,IF(E3=0,0,"n.a."))</f>
        <v>0</v>
      </c>
      <c r="G3" s="6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6.5">
      <c r="A4" s="87" t="s">
        <v>181</v>
      </c>
      <c r="B4" s="88" t="s">
        <v>96</v>
      </c>
      <c r="C4" s="61" t="s">
        <v>27</v>
      </c>
      <c r="D4" s="12">
        <f>IF(E4="n.a.",0,IF(C4="H",Description!$B$3,IF(C4="M",Description!$B$4,IF(C4="L",Description!$B$5,Description!$B$6))))</f>
        <v>8</v>
      </c>
      <c r="E4" s="17"/>
      <c r="F4" s="68">
        <f t="shared" si="0"/>
        <v>0</v>
      </c>
      <c r="G4" s="6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6.5">
      <c r="A5" s="87" t="s">
        <v>188</v>
      </c>
      <c r="B5" s="88" t="s">
        <v>141</v>
      </c>
      <c r="C5" s="61" t="s">
        <v>27</v>
      </c>
      <c r="D5" s="12">
        <f>IF(E5="n.a.",0,IF(C5="H",Description!$B$3,IF(C5="M",Description!$B$4,IF(C5="L",Description!$B$5,Description!$B$6))))</f>
        <v>8</v>
      </c>
      <c r="E5" s="17"/>
      <c r="F5" s="68">
        <f t="shared" si="0"/>
        <v>0</v>
      </c>
      <c r="G5" s="6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6.5">
      <c r="A6" s="87" t="s">
        <v>189</v>
      </c>
      <c r="B6" s="88" t="s">
        <v>142</v>
      </c>
      <c r="C6" s="61" t="s">
        <v>30</v>
      </c>
      <c r="D6" s="12">
        <f>IF(E6="n.a.",0,IF(C6="H",Description!$B$3,IF(C6="M",Description!$B$4,IF(C6="L",Description!$B$5,Description!$B$6))))</f>
        <v>2</v>
      </c>
      <c r="E6" s="17"/>
      <c r="F6" s="68">
        <f t="shared" si="0"/>
        <v>0</v>
      </c>
      <c r="G6" s="6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6.5">
      <c r="A7" s="87" t="s">
        <v>190</v>
      </c>
      <c r="B7" s="88" t="s">
        <v>143</v>
      </c>
      <c r="C7" s="61" t="s">
        <v>33</v>
      </c>
      <c r="D7" s="12">
        <f>IF(E7="n.a.",0,IF(C7="H",Description!$B$3,IF(C7="M",Description!$B$4,IF(C7="L",Description!$B$5,Description!$B$6))))</f>
        <v>4</v>
      </c>
      <c r="E7" s="17">
        <v>0</v>
      </c>
      <c r="F7" s="68">
        <f t="shared" si="0"/>
        <v>0</v>
      </c>
      <c r="G7" s="6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6.5">
      <c r="A8" s="87" t="s">
        <v>191</v>
      </c>
      <c r="B8" s="88" t="s">
        <v>165</v>
      </c>
      <c r="C8" s="61" t="s">
        <v>27</v>
      </c>
      <c r="D8" s="12">
        <f>IF(E8="n.a.",0,IF(C8="H",Description!$B$3,IF(C8="M",Description!$B$4,IF(C8="L",Description!$B$5,Description!$B$6))))</f>
        <v>8</v>
      </c>
      <c r="E8" s="17">
        <v>0</v>
      </c>
      <c r="F8" s="68">
        <f t="shared" si="0"/>
        <v>0</v>
      </c>
      <c r="G8" s="6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6.5">
      <c r="A9" s="87" t="s">
        <v>192</v>
      </c>
      <c r="B9" s="88" t="s">
        <v>109</v>
      </c>
      <c r="C9" s="61" t="s">
        <v>30</v>
      </c>
      <c r="D9" s="12">
        <f>IF(E9="n.a.",0,IF(C9="H",Description!$B$3,IF(C9="M",Description!$B$4,IF(C9="L",Description!$B$5,Description!$B$6))))</f>
        <v>2</v>
      </c>
      <c r="E9" s="17">
        <v>0</v>
      </c>
      <c r="F9" s="68">
        <f t="shared" si="0"/>
        <v>0</v>
      </c>
      <c r="G9" s="6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33">
      <c r="A10" s="87" t="s">
        <v>193</v>
      </c>
      <c r="B10" s="88" t="s">
        <v>207</v>
      </c>
      <c r="C10" s="61" t="s">
        <v>33</v>
      </c>
      <c r="D10" s="12">
        <f>IF(E10="n.a.",0,IF(C10="H",Description!$B$3,IF(C10="M",Description!$B$4,IF(C10="L",Description!$B$5,Description!$B$6))))</f>
        <v>4</v>
      </c>
      <c r="E10" s="17">
        <v>0</v>
      </c>
      <c r="F10" s="68">
        <f t="shared" si="0"/>
        <v>0</v>
      </c>
      <c r="G10" s="6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33">
      <c r="A11" s="87" t="s">
        <v>182</v>
      </c>
      <c r="B11" s="88" t="s">
        <v>110</v>
      </c>
      <c r="C11" s="61" t="s">
        <v>27</v>
      </c>
      <c r="D11" s="12">
        <f>IF(E11="n.a.",0,IF(C11="H",Description!$B$3,IF(C11="M",Description!$B$4,IF(C11="L",Description!$B$5,Description!$B$6))))</f>
        <v>8</v>
      </c>
      <c r="E11" s="17">
        <v>0</v>
      </c>
      <c r="F11" s="68">
        <f t="shared" si="0"/>
        <v>0</v>
      </c>
      <c r="G11" s="6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6.5">
      <c r="A12" s="87" t="s">
        <v>194</v>
      </c>
      <c r="B12" s="88" t="s">
        <v>144</v>
      </c>
      <c r="C12" s="61" t="s">
        <v>27</v>
      </c>
      <c r="D12" s="12">
        <f>IF(E12="n.a.",0,IF(C12="H",Description!$B$3,IF(C12="M",Description!$B$4,IF(C12="L",Description!$B$5,Description!$B$6))))</f>
        <v>8</v>
      </c>
      <c r="E12" s="17">
        <v>0</v>
      </c>
      <c r="F12" s="68">
        <f t="shared" si="0"/>
        <v>0</v>
      </c>
      <c r="G12" s="6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6.5">
      <c r="A13" s="87" t="s">
        <v>195</v>
      </c>
      <c r="B13" s="88" t="s">
        <v>145</v>
      </c>
      <c r="C13" s="61" t="s">
        <v>27</v>
      </c>
      <c r="D13" s="12">
        <f>IF(E13="n.a.",0,IF(C13="H",Description!$B$3,IF(C13="M",Description!$B$4,IF(C13="L",Description!$B$5,Description!$B$6))))</f>
        <v>8</v>
      </c>
      <c r="E13" s="17">
        <v>0</v>
      </c>
      <c r="F13" s="68">
        <f t="shared" si="0"/>
        <v>0</v>
      </c>
      <c r="G13" s="6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6.5">
      <c r="A14" s="87" t="s">
        <v>196</v>
      </c>
      <c r="B14" s="88" t="s">
        <v>146</v>
      </c>
      <c r="C14" s="61" t="s">
        <v>30</v>
      </c>
      <c r="D14" s="12">
        <f>IF(E14="n.a.",0,IF(C14="H",Description!$B$3,IF(C14="M",Description!$B$4,IF(C14="L",Description!$B$5,Description!$B$6))))</f>
        <v>2</v>
      </c>
      <c r="E14" s="17">
        <v>0</v>
      </c>
      <c r="F14" s="68">
        <f t="shared" si="0"/>
        <v>0</v>
      </c>
      <c r="G14" s="6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6.5">
      <c r="A15" s="87" t="s">
        <v>197</v>
      </c>
      <c r="B15" s="7" t="s">
        <v>117</v>
      </c>
      <c r="C15" s="22" t="s">
        <v>33</v>
      </c>
      <c r="D15" s="12">
        <f>IF(E15="n.a.",0,IF(C15="H",Description!$B$3,IF(C15="M",Description!$B$4,IF(C15="L",Description!$B$5,Description!$B$6))))</f>
        <v>4</v>
      </c>
      <c r="E15" s="17">
        <v>0</v>
      </c>
      <c r="F15" s="16">
        <f t="shared" si="0"/>
        <v>0</v>
      </c>
      <c r="G15" s="6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6.5">
      <c r="A16" s="87" t="s">
        <v>198</v>
      </c>
      <c r="B16" s="88" t="s">
        <v>199</v>
      </c>
      <c r="C16" s="61" t="s">
        <v>33</v>
      </c>
      <c r="D16" s="12">
        <f>IF(E16="n.a.",0,IF(C16="H",Description!$B$3,IF(C16="M",Description!$B$4,IF(C16="L",Description!$B$5,Description!$B$6))))</f>
        <v>4</v>
      </c>
      <c r="E16" s="17">
        <v>0</v>
      </c>
      <c r="F16" s="68">
        <f t="shared" si="0"/>
        <v>0</v>
      </c>
      <c r="G16" s="6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6.5">
      <c r="A17" s="87" t="s">
        <v>200</v>
      </c>
      <c r="B17" s="88" t="s">
        <v>166</v>
      </c>
      <c r="C17" s="61" t="s">
        <v>33</v>
      </c>
      <c r="D17" s="12">
        <f>IF(E17="n.a.",0,IF(C17="H",Description!$B$3,IF(C17="M",Description!$B$4,IF(C17="L",Description!$B$5,Description!$B$6))))</f>
        <v>4</v>
      </c>
      <c r="E17" s="17">
        <v>0</v>
      </c>
      <c r="F17" s="68">
        <f t="shared" si="0"/>
        <v>0</v>
      </c>
      <c r="G17" s="6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 thickBot="1">
      <c r="A18" s="29"/>
      <c r="B18" s="89"/>
      <c r="C18" s="38" t="s">
        <v>174</v>
      </c>
      <c r="D18" s="39">
        <f>SUM(D2:D17)</f>
        <v>90</v>
      </c>
      <c r="E18" s="40" t="s">
        <v>175</v>
      </c>
      <c r="F18" s="39">
        <f>SUM(F2:F17)</f>
        <v>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6.5" thickBot="1" thickTop="1">
      <c r="A19" s="29"/>
      <c r="B19" s="89"/>
      <c r="C19" s="36"/>
      <c r="D19" s="3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29"/>
      <c r="B20" s="29"/>
      <c r="C20" s="41" t="s">
        <v>176</v>
      </c>
      <c r="D20" s="42">
        <f>(F18/D18)*100</f>
        <v>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9"/>
      <c r="B21" s="29"/>
      <c r="C21" s="43" t="s">
        <v>177</v>
      </c>
      <c r="D21" s="44">
        <f>Description!I7</f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.75" thickBot="1">
      <c r="A22" s="29"/>
      <c r="B22" s="29"/>
      <c r="C22" s="11" t="s">
        <v>178</v>
      </c>
      <c r="D22" s="18">
        <f>D20*D21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56"/>
  <sheetViews>
    <sheetView zoomScale="70" zoomScaleNormal="70" zoomScalePageLayoutView="0" workbookViewId="0" topLeftCell="A3">
      <selection activeCell="F29" sqref="F29"/>
    </sheetView>
  </sheetViews>
  <sheetFormatPr defaultColWidth="11.421875" defaultRowHeight="15"/>
  <cols>
    <col min="1" max="1" width="11.421875" style="29" customWidth="1"/>
    <col min="2" max="2" width="13.7109375" style="0" customWidth="1"/>
    <col min="3" max="3" width="27.140625" style="0" customWidth="1"/>
    <col min="4" max="4" width="44.140625" style="0" customWidth="1"/>
    <col min="5" max="5" width="14.00390625" style="0" bestFit="1" customWidth="1"/>
    <col min="6" max="6" width="26.421875" style="0" bestFit="1" customWidth="1"/>
    <col min="7" max="7" width="13.421875" style="0" bestFit="1" customWidth="1"/>
    <col min="9" max="9" width="13.57421875" style="0" bestFit="1" customWidth="1"/>
    <col min="11" max="11" width="13.140625" style="0" bestFit="1" customWidth="1"/>
  </cols>
  <sheetData>
    <row r="1" spans="2:23" ht="1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3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ht="15.75">
      <c r="B3" s="79" t="s">
        <v>127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ht="15">
      <c r="B4" s="29"/>
      <c r="C4" s="29"/>
      <c r="D4" s="29"/>
      <c r="E4" s="29"/>
      <c r="F4" s="29"/>
      <c r="G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ht="15">
      <c r="B5" s="29"/>
      <c r="C5" s="64" t="str">
        <f>'KnowledgeScale Organization'!C14</f>
        <v>Result KSO</v>
      </c>
      <c r="D5" s="33"/>
      <c r="E5" s="64" t="str">
        <f>'KnowledgeScale Material'!C20</f>
        <v>Result KSM</v>
      </c>
      <c r="F5" s="33"/>
      <c r="G5" s="64" t="str">
        <f>'KnowledgeScale Exposition'!C18</f>
        <v>Result KSE</v>
      </c>
      <c r="H5" s="29"/>
      <c r="I5" s="64" t="str">
        <f>'KnowledgeScale Hazards'!C20</f>
        <v>Result KSH</v>
      </c>
      <c r="J5" s="29"/>
      <c r="K5" s="64" t="str">
        <f>'KnowledgeScale Lifecycle'!C22</f>
        <v>Result KSL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ht="15">
      <c r="B6" s="32" t="s">
        <v>129</v>
      </c>
      <c r="C6" s="80">
        <f>'KnowledgeScale Organization'!D14</f>
        <v>0</v>
      </c>
      <c r="D6" s="81" t="s">
        <v>128</v>
      </c>
      <c r="E6" s="80">
        <f>'KnowledgeScale Material'!D20</f>
        <v>0</v>
      </c>
      <c r="F6" s="55" t="s">
        <v>128</v>
      </c>
      <c r="G6" s="80">
        <f>'KnowledgeScale Exposition'!D18</f>
        <v>0</v>
      </c>
      <c r="H6" s="55" t="s">
        <v>128</v>
      </c>
      <c r="I6" s="80">
        <f>'KnowledgeScale Hazards'!D20</f>
        <v>0</v>
      </c>
      <c r="J6" s="55" t="s">
        <v>128</v>
      </c>
      <c r="K6" s="80">
        <f>'KnowledgeScale Lifecycle'!D22</f>
        <v>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ht="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ht="15.75">
      <c r="B8" s="79" t="s">
        <v>130</v>
      </c>
      <c r="C8" s="86">
        <f>(C6*E6*G6*I6*K6)*0.0000000001</f>
        <v>0</v>
      </c>
      <c r="D8" s="29"/>
      <c r="E8" s="29"/>
      <c r="F8" s="85" t="s">
        <v>208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2:23" ht="15.75" thickBot="1">
      <c r="B9" s="29"/>
      <c r="C9" s="29"/>
      <c r="D9" s="29"/>
      <c r="E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ht="15">
      <c r="B10" s="67" t="s">
        <v>153</v>
      </c>
      <c r="C10" s="23" t="s">
        <v>131</v>
      </c>
      <c r="D10" s="24" t="s">
        <v>152</v>
      </c>
      <c r="E10" s="29"/>
      <c r="F10" s="82" t="s">
        <v>170</v>
      </c>
      <c r="G10" s="84">
        <f>'KnowledgeScale Organization'!D12%</f>
        <v>0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2:23" ht="19.5" thickBot="1">
      <c r="B11" s="25">
        <f>IF(C8&lt;Description!B29,1,IF(AND(C8&gt;Description!C28,'Result TK '!C8&lt;Description!B30),2,IF(AND(C8&gt;Description!C29,'Result TK '!C8&lt;Description!B31),3,4)))</f>
        <v>1</v>
      </c>
      <c r="C11" s="26" t="str">
        <f>IF(B11=1,Description!D28,IF(B11=2,Description!D29,IF(B11=3,Description!D30,Description!D31)))</f>
        <v>very little</v>
      </c>
      <c r="D11" s="27" t="str">
        <f>IF(B11=1,Description!E28,IF(B11=2,Description!E29,IF(B11=3,Description!E30,Description!E31)))</f>
        <v>knowledge or capacities are too low</v>
      </c>
      <c r="E11" s="29"/>
      <c r="F11" s="83" t="s">
        <v>139</v>
      </c>
      <c r="G11" s="84">
        <f>'KnowledgeScale Material'!D18%</f>
        <v>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2:23" ht="15">
      <c r="B12" s="29"/>
      <c r="C12" s="29"/>
      <c r="D12" s="29"/>
      <c r="E12" s="29"/>
      <c r="F12" s="83" t="s">
        <v>140</v>
      </c>
      <c r="G12" s="84">
        <f>'KnowledgeScale Exposition'!D16%</f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2:23" ht="15">
      <c r="B13" s="29"/>
      <c r="C13" s="29"/>
      <c r="D13" s="29"/>
      <c r="E13" s="29"/>
      <c r="F13" s="83" t="s">
        <v>171</v>
      </c>
      <c r="G13" s="84">
        <f>'KnowledgeScale Hazards'!D18%</f>
        <v>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23" ht="15">
      <c r="B14" s="77" t="s">
        <v>172</v>
      </c>
      <c r="C14" s="29"/>
      <c r="D14" s="29"/>
      <c r="E14" s="29"/>
      <c r="F14" s="83" t="s">
        <v>187</v>
      </c>
      <c r="G14" s="84">
        <f>'KnowledgeScale Lifecycle'!D20%</f>
        <v>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2:23" ht="19.5" customHeight="1">
      <c r="B15" s="75"/>
      <c r="C15" s="78"/>
      <c r="D15" s="7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2:23" ht="19.5" customHeight="1">
      <c r="B16" s="7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2:23" ht="15">
      <c r="B17" s="7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2:23" ht="15">
      <c r="B18" s="7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2:23" ht="1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2:23" ht="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2:23" ht="1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2:23" ht="1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2:23" ht="1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2:23" ht="1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2:23" ht="1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3" ht="1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3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3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3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3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3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3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2:23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2:23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2:23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2:23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2:23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2:23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23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2:23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2:23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2:23" ht="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2:23" ht="1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23" ht="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1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1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1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1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1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1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TUEV SUED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zoell-ro</dc:creator>
  <cp:keywords/>
  <dc:description/>
  <cp:lastModifiedBy>YSICARD0</cp:lastModifiedBy>
  <cp:lastPrinted>2010-11-25T12:10:48Z</cp:lastPrinted>
  <dcterms:created xsi:type="dcterms:W3CDTF">2010-10-28T13:26:25Z</dcterms:created>
  <dcterms:modified xsi:type="dcterms:W3CDTF">2011-05-06T13:37:21Z</dcterms:modified>
  <cp:category/>
  <cp:version/>
  <cp:contentType/>
  <cp:contentStatus/>
</cp:coreProperties>
</file>